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<sst xmlns="http://schemas.openxmlformats.org/spreadsheetml/2006/main" count="152" uniqueCount="75">
  <si>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</si>
  <si>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</si>
  <si>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</si>
  <si>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</si>
  <si>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</si>
  <si>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</si>
  <si>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</si>
  <si>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</si>
  <si>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</si>
  <si>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</si>
  <si>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</si>
  <si>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</si>
  <si>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</si>
  <si>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</si>
  <si>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</si>
  <si>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</si>
  <si>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</si>
  <si>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</si>
  <si>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</si>
  <si>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</si>
  <si>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</si>
  <si>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</si>
  <si>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</si>
  <si>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</si>
  <si>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</si>
  <si>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</si>
  <si>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</si>
  <si>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</si>
  <si>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</si>
  <si>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</si>
  <si>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</si>
  <si>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</si>
  <si>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</si>
  <si>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</si>
  <si>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</si>
  <si>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</si>
  <si>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</si>
  <si>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</si>
  <si>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</si>
  <si>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</si>
  <si>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</si>
  <si>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</si>
  <si>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</si>
  <si>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</si>
  <si>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</si>
  <si>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</si>
  <si>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</si>
  <si>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</si>
  <si>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</si>
  <si>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</si>
  <si>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</si>
  <si>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</si>
  <si>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</si>
  <si>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</si>
  <si>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</si>
  <si>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</si>
  <si>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</si>
  <si>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</si>
  <si>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</si>
  <si>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</si>
  <si>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</si>
  <si>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</si>
  <si>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</si>
  <si>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</si>
  <si>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</si>
  <si>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</si>
  <si>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</si>
  <si>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</si>
  <si>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</si>
  <si>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 xml:space="preserve">бюджете на 2024 год и на </t>
  </si>
  <si>
    <t>плановый период 2025 и 2026 годов</t>
  </si>
  <si>
    <t>Сумма на    2024 год</t>
  </si>
  <si>
    <t>Национальная оборона</t>
  </si>
  <si>
    <t>Мобилизационная подготовка экономики</t>
  </si>
  <si>
    <t>бюджетных ассигнований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</si>
</sst>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#,##0.00000"/>
    <numFmt numFmtId="178" formatCode="0.0"/>
    <numFmt numFmtId="179" formatCode="#,##0.000000"/>
    <numFmt numFmtId="180" formatCode="#,##0.0000000"/>
    <numFmt numFmtId="181" formatCode="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wrapText="1"/>
    </xf>
    <xf numFmtId="11" fontId="1" fillId="0" borderId="1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9" fontId="2" fillId="0" borderId="12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11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0" borderId="16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34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74" fontId="13" fillId="0" borderId="0" xfId="0" applyNumberFormat="1" applyFont="1" applyFill="1" applyBorder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174" fontId="12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4" fontId="12" fillId="30" borderId="0" xfId="0" applyNumberFormat="1" applyFont="1" applyFill="1" applyBorder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4" fontId="18" fillId="0" borderId="0" xfId="0" applyNumberFormat="1" applyFont="1" applyFill="1" applyBorder="1" applyAlignment="1">
      <alignment horizontal="center" vertical="center"/>
    </xf>
    <xf numFmtId="174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5" fontId="13" fillId="0" borderId="0" xfId="0" applyNumberFormat="1" applyFont="1" applyFill="1" applyAlignment="1">
      <alignment/>
    </xf>
    <xf numFmtId="0" fontId="1" fillId="30" borderId="17" xfId="52" applyFont="1" applyFill="1" applyBorder="1" applyAlignment="1">
      <alignment vertical="top" wrapText="1"/>
      <protection/>
    </xf>
    <xf numFmtId="49" fontId="1" fillId="0" borderId="18" xfId="0" applyNumberFormat="1" applyFont="1" applyBorder="1" applyAlignment="1">
      <alignment horizontal="center"/>
    </xf>
    <xf numFmtId="11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" fontId="13" fillId="0" borderId="0" xfId="0" applyNumberFormat="1" applyFont="1" applyFill="1" applyAlignment="1">
      <alignment/>
    </xf>
    <xf numFmtId="0" fontId="10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4" fillId="35" borderId="24" xfId="0" applyNumberFormat="1" applyFont="1" applyFill="1" applyBorder="1" applyAlignment="1" applyProtection="1">
      <alignment horizontal="left" vertical="top" wrapText="1"/>
      <protection/>
    </xf>
    <xf numFmtId="11" fontId="55" fillId="0" borderId="10" xfId="0" applyNumberFormat="1" applyFont="1" applyBorder="1" applyAlignment="1">
      <alignment vertical="top" wrapText="1"/>
    </xf>
    <xf numFmtId="11" fontId="54" fillId="0" borderId="10" xfId="0" applyNumberFormat="1" applyFont="1" applyBorder="1" applyAlignment="1">
      <alignment vertical="top" wrapText="1"/>
    </xf>
    <xf numFmtId="175" fontId="16" fillId="35" borderId="23" xfId="0" applyNumberFormat="1" applyFont="1" applyFill="1" applyBorder="1" applyAlignment="1">
      <alignment horizontal="right" wrapText="1"/>
    </xf>
    <xf numFmtId="175" fontId="5" fillId="35" borderId="25" xfId="0" applyNumberFormat="1" applyFont="1" applyFill="1" applyBorder="1" applyAlignment="1">
      <alignment horizontal="right" wrapText="1"/>
    </xf>
    <xf numFmtId="175" fontId="4" fillId="35" borderId="26" xfId="0" applyNumberFormat="1" applyFont="1" applyFill="1" applyBorder="1" applyAlignment="1">
      <alignment horizontal="right" wrapText="1"/>
    </xf>
    <xf numFmtId="175" fontId="5" fillId="35" borderId="26" xfId="0" applyNumberFormat="1" applyFont="1" applyFill="1" applyBorder="1" applyAlignment="1">
      <alignment horizontal="right" wrapText="1"/>
    </xf>
    <xf numFmtId="175" fontId="4" fillId="35" borderId="27" xfId="0" applyNumberFormat="1" applyFont="1" applyFill="1" applyBorder="1" applyAlignment="1">
      <alignment horizontal="right" wrapText="1"/>
    </xf>
    <xf numFmtId="175" fontId="4" fillId="35" borderId="26" xfId="59" applyNumberFormat="1" applyFont="1" applyFill="1" applyBorder="1" applyAlignment="1">
      <alignment horizontal="right" wrapText="1"/>
    </xf>
    <xf numFmtId="49" fontId="2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pane ySplit="11" topLeftCell="A19" activePane="bottomLeft" state="frozen"/>
      <selection pane="topLeft" activeCell="A1" sqref="A1"/>
      <selection pane="bottomLeft" activeCell="D20" sqref="D20"/>
    </sheetView>
  </sheetViews>
  <sheetFormatPr defaultColWidth="9.00390625" defaultRowHeight="15" customHeight="1"/>
  <cols>
    <col min="1" max="1" width="63.625" style="3" customWidth="1"/>
    <col min="2" max="3" width="9.125" style="3" customWidth="1"/>
    <col min="4" max="4" width="12.875" style="51" customWidth="1"/>
    <col min="5" max="5" width="9.25390625" style="31" hidden="1" customWidth="1"/>
    <col min="6" max="8" width="0" style="31" hidden="1" customWidth="1"/>
    <col min="9" max="11" width="0" style="27" hidden="1" customWidth="1"/>
    <col min="12" max="12" width="9.125" style="27" customWidth="1"/>
    <col min="13" max="13" width="11.75390625" style="27" customWidth="1"/>
    <col min="14" max="18" width="9.125" style="28" customWidth="1"/>
    <col min="19" max="34" width="9.125" style="29" customWidth="1"/>
  </cols>
  <sheetData>
    <row r="1" spans="2:10" ht="15" customHeight="1">
      <c r="B1" s="66" t="s">
        <v>64</v>
      </c>
      <c r="C1" s="66"/>
      <c r="D1" s="47"/>
      <c r="E1" s="24"/>
      <c r="F1" s="24"/>
      <c r="G1" s="25"/>
      <c r="H1" s="25"/>
      <c r="I1" s="26"/>
      <c r="J1" s="25"/>
    </row>
    <row r="2" spans="2:10" ht="15" customHeight="1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2:10" ht="15" customHeight="1">
      <c r="B3" s="66" t="s">
        <v>56</v>
      </c>
      <c r="C3" s="66"/>
      <c r="D3" s="66"/>
      <c r="E3" s="66"/>
      <c r="F3" s="66"/>
      <c r="G3" s="66"/>
      <c r="H3" s="66"/>
      <c r="I3" s="66"/>
      <c r="J3" s="66"/>
    </row>
    <row r="4" spans="2:10" ht="15" customHeight="1">
      <c r="B4" s="66" t="s">
        <v>69</v>
      </c>
      <c r="C4" s="66"/>
      <c r="D4" s="66"/>
      <c r="E4" s="66"/>
      <c r="F4" s="66"/>
      <c r="G4" s="66"/>
      <c r="H4" s="66"/>
      <c r="I4" s="66"/>
      <c r="J4" s="66"/>
    </row>
    <row r="5" spans="2:10" ht="15" customHeight="1">
      <c r="B5" s="67" t="s">
        <v>70</v>
      </c>
      <c r="C5" s="67"/>
      <c r="D5" s="67"/>
      <c r="E5" s="67"/>
      <c r="F5" s="67"/>
      <c r="G5" s="67"/>
      <c r="H5" s="67"/>
      <c r="I5" s="67"/>
      <c r="J5" s="67"/>
    </row>
    <row r="6" spans="1:34" s="16" customFormat="1" ht="14.25" customHeight="1">
      <c r="A6" s="64" t="s">
        <v>53</v>
      </c>
      <c r="B6" s="64"/>
      <c r="C6" s="64"/>
      <c r="D6" s="64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30" customHeight="1">
      <c r="A7" s="65" t="s">
        <v>74</v>
      </c>
      <c r="B7" s="65"/>
      <c r="C7" s="65"/>
      <c r="D7" s="65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" ht="27" customHeight="1" thickBot="1">
      <c r="A9" s="8" t="s">
        <v>0</v>
      </c>
      <c r="B9" s="9" t="s">
        <v>3</v>
      </c>
      <c r="C9" s="9" t="s">
        <v>4</v>
      </c>
      <c r="D9" s="49" t="s">
        <v>71</v>
      </c>
    </row>
    <row r="10" spans="1:18" s="15" customFormat="1" ht="15" customHeight="1" thickBot="1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4" ht="15" customHeight="1" thickBot="1">
      <c r="A11" s="10" t="s">
        <v>5</v>
      </c>
      <c r="B11" s="11" t="s">
        <v>6</v>
      </c>
      <c r="C11" s="11" t="s">
        <v>6</v>
      </c>
      <c r="D11" s="56">
        <f>D12+D20+D22+D25+D30+D32+D34+D41+D43+D45+D49+D52+D54</f>
        <v>435785.11000000004</v>
      </c>
    </row>
    <row r="12" spans="1:4" ht="15" customHeight="1">
      <c r="A12" s="43" t="s">
        <v>7</v>
      </c>
      <c r="B12" s="44" t="s">
        <v>8</v>
      </c>
      <c r="C12" s="44" t="s">
        <v>6</v>
      </c>
      <c r="D12" s="57">
        <f>D13+D14+D16+D18+D19+D15+D17</f>
        <v>60503.726</v>
      </c>
    </row>
    <row r="13" spans="1:4" ht="25.5" customHeight="1">
      <c r="A13" s="6" t="s">
        <v>9</v>
      </c>
      <c r="B13" s="2" t="s">
        <v>8</v>
      </c>
      <c r="C13" s="2" t="s">
        <v>10</v>
      </c>
      <c r="D13" s="58">
        <v>1530.2</v>
      </c>
    </row>
    <row r="14" spans="1:13" ht="38.25" customHeight="1">
      <c r="A14" s="6" t="s">
        <v>12</v>
      </c>
      <c r="B14" s="2" t="s">
        <v>8</v>
      </c>
      <c r="C14" s="2" t="s">
        <v>13</v>
      </c>
      <c r="D14" s="58">
        <f>2611.6+7920.5+26594.126</f>
        <v>37126.226</v>
      </c>
      <c r="E14" s="32">
        <v>1769.7</v>
      </c>
      <c r="F14" s="31">
        <v>4478.4</v>
      </c>
      <c r="G14" s="31">
        <v>15540.2</v>
      </c>
      <c r="H14" s="32"/>
      <c r="M14" s="46"/>
    </row>
    <row r="15" spans="1:5" ht="15" customHeight="1">
      <c r="A15" s="18" t="s">
        <v>58</v>
      </c>
      <c r="B15" s="2" t="s">
        <v>8</v>
      </c>
      <c r="C15" s="2" t="s">
        <v>14</v>
      </c>
      <c r="D15" s="58">
        <v>3.2</v>
      </c>
      <c r="E15" s="33"/>
    </row>
    <row r="16" spans="1:4" ht="25.5" customHeight="1">
      <c r="A16" s="6" t="s">
        <v>15</v>
      </c>
      <c r="B16" s="2" t="s">
        <v>8</v>
      </c>
      <c r="C16" s="2" t="s">
        <v>16</v>
      </c>
      <c r="D16" s="58">
        <v>977.3</v>
      </c>
    </row>
    <row r="17" spans="1:4" ht="15" customHeight="1" hidden="1">
      <c r="A17" s="21" t="s">
        <v>60</v>
      </c>
      <c r="B17" s="2" t="s">
        <v>8</v>
      </c>
      <c r="C17" s="2" t="s">
        <v>17</v>
      </c>
      <c r="D17" s="58"/>
    </row>
    <row r="18" spans="1:6" ht="15" customHeight="1">
      <c r="A18" s="6" t="s">
        <v>18</v>
      </c>
      <c r="B18" s="2" t="s">
        <v>8</v>
      </c>
      <c r="C18" s="2" t="s">
        <v>19</v>
      </c>
      <c r="D18" s="58">
        <v>200</v>
      </c>
      <c r="E18" s="32"/>
      <c r="F18" s="34"/>
    </row>
    <row r="19" spans="1:15" ht="15" customHeight="1">
      <c r="A19" s="6" t="s">
        <v>20</v>
      </c>
      <c r="B19" s="2" t="s">
        <v>8</v>
      </c>
      <c r="C19" s="2" t="s">
        <v>21</v>
      </c>
      <c r="D19" s="58">
        <f>19915.9+600+24+126.9</f>
        <v>20666.800000000003</v>
      </c>
      <c r="E19" s="31">
        <v>52</v>
      </c>
      <c r="F19" s="34">
        <v>12277.6</v>
      </c>
      <c r="L19" s="40"/>
      <c r="O19" s="35"/>
    </row>
    <row r="20" spans="1:15" ht="15" customHeight="1">
      <c r="A20" s="62" t="s">
        <v>72</v>
      </c>
      <c r="B20" s="1" t="s">
        <v>10</v>
      </c>
      <c r="C20" s="1" t="s">
        <v>6</v>
      </c>
      <c r="D20" s="59">
        <f>D21</f>
        <v>475</v>
      </c>
      <c r="F20" s="34"/>
      <c r="L20" s="40"/>
      <c r="O20" s="35"/>
    </row>
    <row r="21" spans="1:15" ht="14.25" customHeight="1">
      <c r="A21" s="63" t="s">
        <v>73</v>
      </c>
      <c r="B21" s="2" t="s">
        <v>10</v>
      </c>
      <c r="C21" s="2" t="s">
        <v>13</v>
      </c>
      <c r="D21" s="58">
        <v>475</v>
      </c>
      <c r="F21" s="34"/>
      <c r="L21" s="40"/>
      <c r="O21" s="35"/>
    </row>
    <row r="22" spans="1:4" ht="15" customHeight="1">
      <c r="A22" s="5" t="s">
        <v>22</v>
      </c>
      <c r="B22" s="1" t="s">
        <v>11</v>
      </c>
      <c r="C22" s="1" t="s">
        <v>6</v>
      </c>
      <c r="D22" s="59">
        <f>D23+D24</f>
        <v>1920.6</v>
      </c>
    </row>
    <row r="23" spans="1:4" ht="25.5" customHeight="1">
      <c r="A23" s="53" t="s">
        <v>63</v>
      </c>
      <c r="B23" s="2" t="s">
        <v>11</v>
      </c>
      <c r="C23" s="2" t="s">
        <v>24</v>
      </c>
      <c r="D23" s="58">
        <v>1909.6</v>
      </c>
    </row>
    <row r="24" spans="1:4" ht="24" customHeight="1">
      <c r="A24" s="6" t="s">
        <v>25</v>
      </c>
      <c r="B24" s="2" t="s">
        <v>11</v>
      </c>
      <c r="C24" s="2" t="s">
        <v>26</v>
      </c>
      <c r="D24" s="58">
        <v>11</v>
      </c>
    </row>
    <row r="25" spans="1:4" ht="15" customHeight="1">
      <c r="A25" s="5" t="s">
        <v>27</v>
      </c>
      <c r="B25" s="1" t="s">
        <v>13</v>
      </c>
      <c r="C25" s="1" t="s">
        <v>6</v>
      </c>
      <c r="D25" s="59">
        <f>D26+D27+D28+D29</f>
        <v>49018.1</v>
      </c>
    </row>
    <row r="26" spans="1:5" ht="15" customHeight="1" hidden="1">
      <c r="A26" s="6" t="s">
        <v>28</v>
      </c>
      <c r="B26" s="2" t="s">
        <v>13</v>
      </c>
      <c r="C26" s="2" t="s">
        <v>14</v>
      </c>
      <c r="D26" s="58"/>
      <c r="E26" s="33"/>
    </row>
    <row r="27" spans="1:4" ht="15" customHeight="1">
      <c r="A27" s="6" t="s">
        <v>29</v>
      </c>
      <c r="B27" s="2" t="s">
        <v>13</v>
      </c>
      <c r="C27" s="2" t="s">
        <v>30</v>
      </c>
      <c r="D27" s="58">
        <v>765</v>
      </c>
    </row>
    <row r="28" spans="1:4" ht="15" customHeight="1">
      <c r="A28" s="6" t="s">
        <v>31</v>
      </c>
      <c r="B28" s="2" t="s">
        <v>13</v>
      </c>
      <c r="C28" s="2" t="s">
        <v>23</v>
      </c>
      <c r="D28" s="58">
        <v>47620.9</v>
      </c>
    </row>
    <row r="29" spans="1:4" ht="12.75">
      <c r="A29" s="6" t="s">
        <v>32</v>
      </c>
      <c r="B29" s="2" t="s">
        <v>13</v>
      </c>
      <c r="C29" s="2" t="s">
        <v>33</v>
      </c>
      <c r="D29" s="58">
        <f>1015.9+60-443.7</f>
        <v>632.2</v>
      </c>
    </row>
    <row r="30" spans="1:34" s="19" customFormat="1" ht="12.75">
      <c r="A30" s="5" t="s">
        <v>59</v>
      </c>
      <c r="B30" s="1" t="s">
        <v>14</v>
      </c>
      <c r="C30" s="1" t="s">
        <v>6</v>
      </c>
      <c r="D30" s="59">
        <f>D31</f>
        <v>350</v>
      </c>
      <c r="E30" s="36"/>
      <c r="F30" s="36"/>
      <c r="G30" s="36"/>
      <c r="H30" s="36"/>
      <c r="I30" s="37"/>
      <c r="J30" s="37"/>
      <c r="K30" s="37"/>
      <c r="L30" s="37"/>
      <c r="M30" s="37"/>
      <c r="N30" s="38"/>
      <c r="O30" s="38"/>
      <c r="P30" s="38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4" ht="12.75">
      <c r="A31" s="20" t="s">
        <v>65</v>
      </c>
      <c r="B31" s="2" t="s">
        <v>14</v>
      </c>
      <c r="C31" s="2" t="s">
        <v>10</v>
      </c>
      <c r="D31" s="58">
        <v>350</v>
      </c>
    </row>
    <row r="32" spans="1:4" ht="12.75">
      <c r="A32" s="54" t="s">
        <v>66</v>
      </c>
      <c r="B32" s="1" t="s">
        <v>16</v>
      </c>
      <c r="C32" s="1" t="s">
        <v>6</v>
      </c>
      <c r="D32" s="59">
        <f>D33</f>
        <v>1259</v>
      </c>
    </row>
    <row r="33" spans="1:4" ht="15" customHeight="1">
      <c r="A33" s="55" t="s">
        <v>67</v>
      </c>
      <c r="B33" s="2" t="s">
        <v>16</v>
      </c>
      <c r="C33" s="2" t="s">
        <v>14</v>
      </c>
      <c r="D33" s="58">
        <v>1259</v>
      </c>
    </row>
    <row r="34" spans="1:4" ht="15" customHeight="1">
      <c r="A34" s="5" t="s">
        <v>34</v>
      </c>
      <c r="B34" s="1" t="s">
        <v>17</v>
      </c>
      <c r="C34" s="1" t="s">
        <v>6</v>
      </c>
      <c r="D34" s="59">
        <f>D35+D36+D37+D38+D39+D40</f>
        <v>210482.644</v>
      </c>
    </row>
    <row r="35" spans="1:6" ht="15" customHeight="1">
      <c r="A35" s="6" t="s">
        <v>35</v>
      </c>
      <c r="B35" s="2" t="s">
        <v>17</v>
      </c>
      <c r="C35" s="2" t="s">
        <v>8</v>
      </c>
      <c r="D35" s="58">
        <v>52553.6</v>
      </c>
      <c r="E35" s="32"/>
      <c r="F35" s="34"/>
    </row>
    <row r="36" spans="1:19" ht="15" customHeight="1">
      <c r="A36" s="6" t="s">
        <v>36</v>
      </c>
      <c r="B36" s="2" t="s">
        <v>17</v>
      </c>
      <c r="C36" s="4" t="s">
        <v>10</v>
      </c>
      <c r="D36" s="61">
        <f>119819.9+39+0.2+591+1500+6+15.5</f>
        <v>121971.59999999999</v>
      </c>
      <c r="E36" s="32"/>
      <c r="F36" s="34"/>
      <c r="G36" s="33"/>
      <c r="I36" s="40"/>
      <c r="S36" s="28"/>
    </row>
    <row r="37" spans="1:19" ht="15" customHeight="1">
      <c r="A37" s="45" t="s">
        <v>61</v>
      </c>
      <c r="B37" s="2" t="s">
        <v>17</v>
      </c>
      <c r="C37" s="4" t="s">
        <v>11</v>
      </c>
      <c r="D37" s="58">
        <f>23687+9074.6</f>
        <v>32761.6</v>
      </c>
      <c r="E37" s="31">
        <v>10784.3</v>
      </c>
      <c r="F37" s="31">
        <v>5369.3</v>
      </c>
      <c r="H37" s="32"/>
      <c r="S37" s="28"/>
    </row>
    <row r="38" spans="1:19" ht="15" customHeight="1">
      <c r="A38" s="52" t="s">
        <v>62</v>
      </c>
      <c r="B38" s="2" t="s">
        <v>17</v>
      </c>
      <c r="C38" s="4" t="s">
        <v>14</v>
      </c>
      <c r="D38" s="58">
        <v>57.404</v>
      </c>
      <c r="H38" s="32"/>
      <c r="M38" s="46"/>
      <c r="S38" s="28"/>
    </row>
    <row r="39" spans="1:6" ht="15" customHeight="1">
      <c r="A39" s="6" t="s">
        <v>37</v>
      </c>
      <c r="B39" s="2" t="s">
        <v>17</v>
      </c>
      <c r="C39" s="2" t="s">
        <v>17</v>
      </c>
      <c r="D39" s="58">
        <f>185.6+68.3</f>
        <v>253.89999999999998</v>
      </c>
      <c r="E39" s="31">
        <v>479.2</v>
      </c>
      <c r="F39" s="33">
        <v>156.9</v>
      </c>
    </row>
    <row r="40" spans="1:4" ht="15" customHeight="1">
      <c r="A40" s="6" t="s">
        <v>38</v>
      </c>
      <c r="B40" s="2" t="s">
        <v>17</v>
      </c>
      <c r="C40" s="2" t="s">
        <v>23</v>
      </c>
      <c r="D40" s="58">
        <v>2884.54</v>
      </c>
    </row>
    <row r="41" spans="1:4" ht="15" customHeight="1">
      <c r="A41" s="5" t="s">
        <v>39</v>
      </c>
      <c r="B41" s="1" t="s">
        <v>30</v>
      </c>
      <c r="C41" s="1" t="s">
        <v>6</v>
      </c>
      <c r="D41" s="59">
        <f>D42</f>
        <v>52863.4</v>
      </c>
    </row>
    <row r="42" spans="1:12" ht="15" customHeight="1">
      <c r="A42" s="6" t="s">
        <v>40</v>
      </c>
      <c r="B42" s="2" t="s">
        <v>30</v>
      </c>
      <c r="C42" s="2" t="s">
        <v>8</v>
      </c>
      <c r="D42" s="58">
        <f>36156.6+16458.2+248.6</f>
        <v>52863.4</v>
      </c>
      <c r="E42" s="32">
        <v>19277.2</v>
      </c>
      <c r="F42" s="31">
        <v>2071.6</v>
      </c>
      <c r="G42" s="31">
        <v>9092</v>
      </c>
      <c r="L42" s="40"/>
    </row>
    <row r="43" spans="1:4" ht="15" customHeight="1">
      <c r="A43" s="5" t="s">
        <v>41</v>
      </c>
      <c r="B43" s="1" t="s">
        <v>23</v>
      </c>
      <c r="C43" s="1" t="s">
        <v>6</v>
      </c>
      <c r="D43" s="59">
        <f>D44</f>
        <v>47.7</v>
      </c>
    </row>
    <row r="44" spans="1:4" ht="15" customHeight="1">
      <c r="A44" s="6" t="s">
        <v>42</v>
      </c>
      <c r="B44" s="2" t="s">
        <v>23</v>
      </c>
      <c r="C44" s="2" t="s">
        <v>8</v>
      </c>
      <c r="D44" s="58">
        <v>47.7</v>
      </c>
    </row>
    <row r="45" spans="1:4" ht="15" customHeight="1">
      <c r="A45" s="5" t="s">
        <v>43</v>
      </c>
      <c r="B45" s="1" t="s">
        <v>24</v>
      </c>
      <c r="C45" s="1" t="s">
        <v>6</v>
      </c>
      <c r="D45" s="59">
        <f>D46+D47+D48</f>
        <v>24796.339999999997</v>
      </c>
    </row>
    <row r="46" spans="1:6" ht="15" customHeight="1">
      <c r="A46" s="6" t="s">
        <v>44</v>
      </c>
      <c r="B46" s="2" t="s">
        <v>24</v>
      </c>
      <c r="C46" s="2" t="s">
        <v>8</v>
      </c>
      <c r="D46" s="58">
        <f>1882.5+95.8</f>
        <v>1978.3</v>
      </c>
      <c r="E46" s="31">
        <v>18.8</v>
      </c>
      <c r="F46" s="31">
        <v>1128.2</v>
      </c>
    </row>
    <row r="47" spans="1:8" ht="15" customHeight="1">
      <c r="A47" s="6" t="s">
        <v>45</v>
      </c>
      <c r="B47" s="2" t="s">
        <v>24</v>
      </c>
      <c r="C47" s="2" t="s">
        <v>11</v>
      </c>
      <c r="D47" s="58">
        <f>8686+743.6+246.4</f>
        <v>9676</v>
      </c>
      <c r="E47" s="34">
        <v>233.6</v>
      </c>
      <c r="F47" s="31">
        <v>6173</v>
      </c>
      <c r="G47" s="31">
        <v>518.7</v>
      </c>
      <c r="H47" s="31">
        <v>157.7</v>
      </c>
    </row>
    <row r="48" spans="1:13" ht="15" customHeight="1">
      <c r="A48" s="6" t="s">
        <v>46</v>
      </c>
      <c r="B48" s="2" t="s">
        <v>24</v>
      </c>
      <c r="C48" s="2" t="s">
        <v>13</v>
      </c>
      <c r="D48" s="58">
        <f>7201.4+4995.13+197.11+1248.4-500</f>
        <v>13142.039999999999</v>
      </c>
      <c r="E48" s="31">
        <v>6603.5</v>
      </c>
      <c r="F48" s="31">
        <v>9217.5</v>
      </c>
      <c r="L48" s="46"/>
      <c r="M48" s="46"/>
    </row>
    <row r="49" spans="1:4" ht="15" customHeight="1">
      <c r="A49" s="5" t="s">
        <v>47</v>
      </c>
      <c r="B49" s="1" t="s">
        <v>19</v>
      </c>
      <c r="C49" s="1" t="s">
        <v>6</v>
      </c>
      <c r="D49" s="59">
        <f>D50+D51</f>
        <v>767.7</v>
      </c>
    </row>
    <row r="50" spans="1:4" ht="15" customHeight="1">
      <c r="A50" s="6" t="s">
        <v>48</v>
      </c>
      <c r="B50" s="2" t="s">
        <v>19</v>
      </c>
      <c r="C50" s="2" t="s">
        <v>10</v>
      </c>
      <c r="D50" s="58">
        <v>67.7</v>
      </c>
    </row>
    <row r="51" spans="1:4" ht="15" customHeight="1">
      <c r="A51" s="6" t="s">
        <v>68</v>
      </c>
      <c r="B51" s="2" t="s">
        <v>19</v>
      </c>
      <c r="C51" s="2" t="s">
        <v>11</v>
      </c>
      <c r="D51" s="58">
        <v>700</v>
      </c>
    </row>
    <row r="52" spans="1:4" ht="15" customHeight="1">
      <c r="A52" s="5" t="s">
        <v>49</v>
      </c>
      <c r="B52" s="1" t="s">
        <v>21</v>
      </c>
      <c r="C52" s="1" t="s">
        <v>6</v>
      </c>
      <c r="D52" s="59">
        <f>D53</f>
        <v>1250</v>
      </c>
    </row>
    <row r="53" spans="1:4" ht="15" customHeight="1">
      <c r="A53" s="6" t="s">
        <v>50</v>
      </c>
      <c r="B53" s="2" t="s">
        <v>21</v>
      </c>
      <c r="C53" s="2" t="s">
        <v>8</v>
      </c>
      <c r="D53" s="58">
        <v>1250</v>
      </c>
    </row>
    <row r="54" spans="1:4" ht="25.5">
      <c r="A54" s="5" t="s">
        <v>51</v>
      </c>
      <c r="B54" s="1" t="s">
        <v>26</v>
      </c>
      <c r="C54" s="1" t="s">
        <v>6</v>
      </c>
      <c r="D54" s="59">
        <f>D55+D56</f>
        <v>32050.9</v>
      </c>
    </row>
    <row r="55" spans="1:12" ht="25.5">
      <c r="A55" s="6" t="s">
        <v>52</v>
      </c>
      <c r="B55" s="2" t="s">
        <v>26</v>
      </c>
      <c r="C55" s="2" t="s">
        <v>8</v>
      </c>
      <c r="D55" s="58">
        <v>13767.1</v>
      </c>
      <c r="L55" s="40"/>
    </row>
    <row r="56" spans="1:6" ht="15" customHeight="1" thickBot="1">
      <c r="A56" s="41" t="s">
        <v>57</v>
      </c>
      <c r="B56" s="42" t="s">
        <v>26</v>
      </c>
      <c r="C56" s="42" t="s">
        <v>11</v>
      </c>
      <c r="D56" s="60">
        <f>19083.8-800</f>
        <v>18283.8</v>
      </c>
      <c r="E56" s="32"/>
      <c r="F56" s="34"/>
    </row>
  </sheetData>
  <sheetProtection/>
  <mergeCells count="6">
    <mergeCell ref="A6:D6"/>
    <mergeCell ref="A7:D7"/>
    <mergeCell ref="B1:C1"/>
    <mergeCell ref="B3:J3"/>
    <mergeCell ref="B4:J4"/>
    <mergeCell ref="B5:J5"/>
  </mergeCells>
  <printOptions/>
  <pageMargins left="0.7874015748031497" right="0.1968503937007874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2023-11-11T10:07:32Z</cp:lastPrinted>
  <dcterms:created xsi:type="dcterms:W3CDTF">2013-10-24T07:49:19Z</dcterms:created>
  <dcterms:modified xsi:type="dcterms:W3CDTF">2023-12-14T09:41:12Z</dcterms:modified>
  <cp:category/>
  <cp:version/>
  <cp:contentType/>
  <cp:contentStatus/>
</cp:coreProperties>
</file>