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6830" windowHeight="103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<sst xmlns="http://schemas.openxmlformats.org/spreadsheetml/2006/main" count="427" uniqueCount="415">
  <si>
    <t>ИНЫЕ МЕЖБЮДЖЕТНЫЕ ТРАНСФЕРТЫ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</si>
  <si>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</si>
  <si>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</si>
  <si>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</si>
  <si>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</si>
  <si>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Налог на доходы физических лиц с доходов,источником которых является налоговый агагент,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</si>
  <si>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субсидии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</si>
  <si>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</si>
  <si>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</si>
  <si>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</si>
  <si>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1 05 03010 01 0000 110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</si>
  <si>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</si>
  <si>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</si>
  <si>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 размещение  отходов производства и потребления</t>
  </si>
  <si>
    <t>1 13 01000 00 0000 130</t>
  </si>
  <si>
    <t>1 13 01999 05 0000 130</t>
  </si>
  <si>
    <t>Доходы от компенсации затрат государства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</si>
  <si>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</si>
  <si>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</si>
  <si>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</si>
  <si>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1 13 02060 00 0000 130 </t>
  </si>
  <si>
    <t>1 14 02050 05 0000 410</t>
  </si>
  <si>
    <t>1 14 02053 05 0000 410</t>
  </si>
  <si>
    <t>Денежные взыскания ( штрафы) за нарушение законодательства Российской Федерации о размещении заказов на поставки товаров, выполнение работ и оказание услуг</t>
  </si>
  <si>
    <t>1 16 33000 00 0000 140</t>
  </si>
  <si>
    <t>Денежные взыскания ( штрафы) за нарушение законодательства Российской Федерации о размещении заказов на поставки товаров, выполнение работ , оказание услуг для нужд муниципальных районов</t>
  </si>
  <si>
    <t>1 16 33050 05 0000140</t>
  </si>
  <si>
    <t>2 19 00000 00 0000 000</t>
  </si>
  <si>
    <t>1 05 02010 02 0000 110</t>
  </si>
  <si>
    <t>Единый налог на вмененный доход для отдельных видов деятельности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</si>
  <si>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</si>
  <si>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 муниципальных  бюджетных и автономных учреждений 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</si>
  <si>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</si>
  <si>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</si>
  <si>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Прочие межбюджетные трансферты, передаваемые бюджетам муниципальных районов</t>
  </si>
  <si>
    <t>________________</t>
  </si>
  <si>
    <t>Доходы от продажи земельных участков, государственная 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</si>
  <si>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</si>
  <si>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показателя</t>
  </si>
  <si>
    <t>Код бюджетной классификации</t>
  </si>
  <si>
    <t>Процент исполне-ния (%)</t>
  </si>
  <si>
    <t>ДОХОДЫ, ВСЕГО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</si>
  <si>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</si>
  <si>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</si>
  <si>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</si>
  <si>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</si>
  <si>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</si>
  <si>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</si>
  <si>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</si>
  <si>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1 01 02020 01 0000 110</t>
  </si>
  <si>
    <t>1 05 02000 02 0000 110</t>
  </si>
  <si>
    <t>1 08 03000 01 0000 110</t>
  </si>
  <si>
    <t>Государственная пошлина по делам, рассматриваемым  в судах общей юрисдикции, мировыми судьями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</si>
  <si>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</si>
  <si>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1 08 03010 01 0000 110</t>
  </si>
  <si>
    <t>Субвенции  местным бюджетам на выполнение передаваемых полномочий субъектов российской Федерации</t>
  </si>
  <si>
    <t>Субвенции  бюджетам муниципальных районов на выполнение передаваемых полномочий субъектов российской Федерации</t>
  </si>
  <si>
    <t>1 08 07140 01 0000 110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</si>
  <si>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выдачейрегистрационных знаков, приемом квалификационных экзаменов на получение права  на управление транспортными средствами</t>
  </si>
  <si>
    <t>1 11 05035 05 0000 120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</si>
  <si>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</si>
  <si>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</si>
  <si>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</si>
  <si>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</si>
  <si>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</si>
  <si>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</si>
  <si>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</si>
  <si>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</si>
  <si>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</si>
  <si>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</si>
  <si>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</si>
  <si>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</si>
  <si>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</si>
  <si>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</si>
  <si>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</si>
  <si>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</si>
  <si>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</si>
  <si>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</si>
  <si>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</si>
  <si>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</si>
  <si>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</si>
  <si>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</si>
  <si>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</si>
  <si>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</si>
  <si>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</si>
  <si>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</si>
  <si>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</si>
  <si>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</si>
  <si>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</si>
  <si>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</si>
  <si>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</si>
  <si>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</si>
  <si>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</si>
  <si>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</si>
  <si>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</si>
  <si>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</si>
  <si>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1 14 00000 00 0000 000</t>
  </si>
  <si>
    <t>1 14 02000 00 0000 000</t>
  </si>
  <si>
    <t>1 14 06000 00 0000 430</t>
  </si>
  <si>
    <t>1 14 06010 00 0000 430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</si>
  <si>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</si>
  <si>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</si>
  <si>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</si>
  <si>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</si>
  <si>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</si>
  <si>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</si>
  <si>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</si>
  <si>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</si>
  <si>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</si>
  <si>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</si>
  <si>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1 05 01011 01 0000 110</t>
  </si>
  <si>
    <t xml:space="preserve">Налог, взимаемый с налогоплательщиков, выбравших в качестве объекта налогообложения  доходы </t>
  </si>
  <si>
    <t>1 05 01021 01 0000 110</t>
  </si>
  <si>
    <t>1 05 01020 00 0000 110</t>
  </si>
  <si>
    <t>1 05 01010 00 0000 110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</si>
  <si>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</si>
  <si>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к решению Кильмезской </t>
  </si>
  <si>
    <t>районной Думы</t>
  </si>
  <si>
    <t>Приложение №1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</si>
  <si>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</si>
  <si>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</si>
  <si>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1 05 04000 02 0000 110</t>
  </si>
  <si>
    <t>1 05 04020 02 0000 110</t>
  </si>
  <si>
    <t>Прочие межбюджетные трансферты, передаваемые бюджетам</t>
  </si>
  <si>
    <t>(Тыс. рублей)</t>
  </si>
  <si>
    <t xml:space="preserve">Кассовое исполнение </t>
  </si>
  <si>
    <t xml:space="preserve">Прогнозируе-мый объем доходов
</t>
  </si>
  <si>
    <t>1 13 02065 05 0000 130</t>
  </si>
  <si>
    <t>Акцизы по подакцизным товарам (продукции), производимым на территориии Российской Федерации</t>
  </si>
  <si>
    <t xml:space="preserve">Доходы от уплаты акцизов на дизельное топливо,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</si>
  <si>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</si>
  <si>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</si>
  <si>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</si>
  <si>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</si>
  <si>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</si>
  <si>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1 03 02250 01 0000 110</t>
  </si>
  <si>
    <t>1 03 02260 01 0000 110</t>
  </si>
  <si>
    <t>НАЛОГИ НА ТОВАРЫ (РАБОТЫ, УСЛУГИ), РЕАЛИЗУЕМЫЕ НА ТЕРРИТОРИИ  РОССИЙСКОЙ ФЕДЕРАЦИИ</t>
  </si>
  <si>
    <t>1 03 00000 00 0000 000</t>
  </si>
  <si>
    <t>1 03 02000 01 0000 110</t>
  </si>
  <si>
    <t>Доходы от реализации иного имущества, находящегося  в собственности муниципальных районов (за исключением имущества 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</si>
  <si>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</si>
  <si>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</si>
  <si>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</si>
  <si>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</si>
  <si>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</si>
  <si>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субвенции</t>
  </si>
  <si>
    <t xml:space="preserve">Прочие безвозмездные поступления от негосударственных организаций в бюджеты муниципальных районов </t>
  </si>
  <si>
    <t>ВОЗВРАТ ОСТАТКОВ СУБСИДИЙ, СУБВЕНЦИЙ И ИНЫХ МЕЖБЮДЖЕТНЫХ ТРАНСФЕРТОВ, ИМЕЮЩИХ ЦЕЛЕВОЕ НАЗНАЧЕНИЕ , ПРОШЛЫХ ЛЕТ</t>
  </si>
  <si>
    <t>БЕЗВОЗМЕЗДНЫЕ ПОСТУПЛЕНИЯ ОТ НЕГОСУДАРСТВЕННЫХ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</si>
  <si>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</si>
  <si>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</si>
  <si>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</si>
  <si>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 городских поселений</t>
  </si>
  <si>
    <t>1 14 06013 13 0000 430</t>
  </si>
  <si>
    <t>1 11 05013 05 0000 120</t>
  </si>
  <si>
    <t>ПРОЧИЕ НЕНАЛОГОВЫЕ ДОХОДЫ</t>
  </si>
  <si>
    <t>Невыясненные поступления</t>
  </si>
  <si>
    <t>1 17 00000 00 0000 000</t>
  </si>
  <si>
    <t>1 17 01000 00 0000 180</t>
  </si>
  <si>
    <t>Невыясненные поступления, зачисляемые в бюджеты муниципальных районов</t>
  </si>
  <si>
    <t xml:space="preserve"> 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</si>
  <si>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</si>
  <si>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бюджетам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</si>
  <si>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</si>
  <si>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 пролых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</si>
  <si>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</si>
  <si>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Субсидии бюджетам  на реализацию мероприятий по обеспечению жильем молодых семей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</si>
  <si>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</si>
  <si>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</si>
  <si>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</si>
  <si>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2 02 10000 00 0000 150</t>
  </si>
  <si>
    <t>2 02 15001 00 0000 150</t>
  </si>
  <si>
    <t>2 02 15001 05 0000 150</t>
  </si>
  <si>
    <t>2 02 20000 00 0000 150</t>
  </si>
  <si>
    <t>2 02 20216 05 0000 150</t>
  </si>
  <si>
    <t>2 02 20216 00 0000 150</t>
  </si>
  <si>
    <t>2 02  25497 00 0000 150</t>
  </si>
  <si>
    <t>2 02  25497 05 0000 150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</si>
  <si>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</si>
  <si>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</si>
  <si>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</si>
  <si>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</si>
  <si>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</si>
  <si>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</si>
  <si>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</si>
  <si>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2 02 30027 00 0000 150</t>
  </si>
  <si>
    <t>2 02 30027 05 0000 150</t>
  </si>
  <si>
    <t>2 02 30029 00 0000 150</t>
  </si>
  <si>
    <t>2 02 30029 05 0000 150</t>
  </si>
  <si>
    <t>2 02 35082 00 0000 150</t>
  </si>
  <si>
    <t>2 02 35082 05 0000 150</t>
  </si>
  <si>
    <t>2 02 351120 00 0000 150</t>
  </si>
  <si>
    <t>2 02 35120 05 0000 150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</si>
  <si>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</si>
  <si>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</si>
  <si>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</si>
  <si>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</si>
  <si>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</si>
  <si>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</si>
  <si>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</si>
  <si>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2 19 00000 05 0000 150</t>
  </si>
  <si>
    <t>2 04 05000 00 0000 150</t>
  </si>
  <si>
    <t>2 04 05000 05 0000 150</t>
  </si>
  <si>
    <t xml:space="preserve">2 04 05020 05 0000 150 </t>
  </si>
  <si>
    <t>2 19 60010 05 0000 150</t>
  </si>
  <si>
    <t xml:space="preserve"> Прочие доходы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</si>
  <si>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>1 11 09000 00 0000 120</t>
  </si>
  <si>
    <t xml:space="preserve"> Прочие поступления от использования имущества и прав, находящихся в государственной и муниципальной собственности( за исключением имущества бюджетных и автономных учреждений, а также имущества госудрственных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</si>
  <si>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муниципальных районов( за исключением имущества муниципальных  бюджетных и автономных учреждений, а также имущества  муниципальных унитарных предприятий, в том числе казенных)</t>
  </si>
  <si>
    <t>1 11 09040 00 0000 120</t>
  </si>
  <si>
    <t>1 11 09045 05 0000 120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</si>
  <si>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</si>
  <si>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</si>
  <si>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Административные штрафы, установленные  Главой 5 Кодекса Российской Федерации об административных правонарушениях, за административные првонарушения, посягающие на права граждан</t>
  </si>
  <si>
    <t>1 16 01050 01 0000 140</t>
  </si>
  <si>
    <t>Административные штрафы, установленные  Главой 5 Кодекса Российской Федерации об административных правонарушениях, за административные првонарушения,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</si>
  <si>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</si>
  <si>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</si>
  <si>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</si>
  <si>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1 16 01063 01 0000 140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</si>
  <si>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</si>
  <si>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првонарушения, в области охраны собственности</t>
  </si>
  <si>
    <t>1 16 01070 01 0000 140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</si>
  <si>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првонарушения,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</si>
  <si>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</si>
  <si>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</si>
  <si>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</si>
  <si>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</si>
  <si>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</si>
  <si>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</t>
  </si>
  <si>
    <t>1 16 01150 01 0000 140</t>
  </si>
  <si>
    <t>1 16 01153 01  0000 140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</si>
  <si>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</si>
  <si>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</t>
  </si>
  <si>
    <t>1 16 01170 01 0000 140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</si>
  <si>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</si>
  <si>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</si>
  <si>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</si>
  <si>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</si>
  <si>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1 16 01190 01 0000 140</t>
  </si>
  <si>
    <t>1 16 01193 01 0000 140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</si>
  <si>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</si>
  <si>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</si>
  <si>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</si>
  <si>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 в области производства и оборота этилового спирта, алкогольной и спиртодержащей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спиртсодержащую продукцию</t>
  </si>
  <si>
    <t>Административные штрафы, установленные кодексом Российской Федерации об административных правонарушениях в области производства и оборота этилового спирта, алкогольной и спиртодержащей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спиртсодержащую продукцию, налагаемые мировыми судьями, комиссиями по делам несовершеннолетних и защите их прав</t>
  </si>
  <si>
    <t>1 16 01330 00 0000 140</t>
  </si>
  <si>
    <t>Штрафы,неустойки,пени, уплаченные в соответствии с законом или договором в случае неисполнения или ненадлежащего исполнения обязательств перед государственным( 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</si>
  <si>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</si>
  <si>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1 16 07010 00 0000 140</t>
  </si>
  <si>
    <t xml:space="preserve"> Штрафы, неустойки,пени, уплаченные в случае просрочки исполнения поставщиком (подрядчиком, исполнителем) обязательств, предусмотренных государственным  (муниципальным) контрактом</t>
  </si>
  <si>
    <t>1 16 07010 05 0000 140</t>
  </si>
  <si>
    <t xml:space="preserve"> Штрафы, неустойки,пени,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органом,казенным учреждением муниципального района</t>
  </si>
  <si>
    <t>Платежи в целях возмещения причиненного ущерба (убытков)</t>
  </si>
  <si>
    <t>1 16 10000 00 0000 140</t>
  </si>
  <si>
    <t>1 16 10120 00 0000 140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</si>
  <si>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 до 1 января 2020 года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</si>
  <si>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</si>
  <si>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</si>
  <si>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Платежи, уплачиваемые в целях возмещения вреда</t>
  </si>
  <si>
    <t>1 16 11000 00 0000 140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</si>
  <si>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</si>
  <si>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</si>
  <si>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Платежи,уплачиваемые в целях возмещения вреда, причиняемого автомобильным дорогам</t>
  </si>
  <si>
    <t>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</si>
  <si>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</si>
  <si>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</si>
  <si>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</si>
  <si>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</si>
  <si>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</si>
  <si>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2 02 25304 00 0000 150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</si>
  <si>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</si>
  <si>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</si>
  <si>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2 02 45303 05 0000 150</t>
  </si>
  <si>
    <t>2 02 45303 00 0000 150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</si>
  <si>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</si>
  <si>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</si>
  <si>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</si>
  <si>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1 01 02010 01 1000 110</t>
  </si>
  <si>
    <t>1 01 02010 01 2100 110</t>
  </si>
  <si>
    <t>1 01 02010 01 3000 110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</si>
  <si>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</si>
  <si>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доходовполученых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Федерации(пени по соответствующему платежу)</t>
  </si>
  <si>
    <t>1 01 02020 01 1000 110</t>
  </si>
  <si>
    <t>1 01 02020 01 2100 110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</si>
  <si>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</si>
  <si>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</si>
  <si>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</si>
  <si>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1 01 02030 01 1000 110</t>
  </si>
  <si>
    <t>1 01 02030 01 2100 110</t>
  </si>
  <si>
    <t>1 01 02030 01 3000 110</t>
  </si>
  <si>
    <t>Налог, взимаемый с налогоплательщиков, выбравших в качестве объекта налогообложения  доходы(сумма платежа(перерасчеты,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</si>
  <si>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 доходы (пени по соответствующему платежу)</t>
  </si>
  <si>
    <t>Налог, взимаемый с налогоплательщиков, выбравших в качестве объекта налогообложения  доходы (суммы денежных взысканий (штрафов) по соответствующему платежу согласно законодательства Российской Федерации)</t>
  </si>
  <si>
    <t>1 05 01011 01 1000 110</t>
  </si>
  <si>
    <t>1 05 01011 01 2100 110</t>
  </si>
  <si>
    <t>1 05 01011 01 3000 110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</si>
  <si>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платежа,перерасчеты,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</si>
  <si>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</si>
  <si>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расходов(суммы денежных взысканий (штрафов) по соответствующему платежу согласно законодательства Российской Федерации)</t>
  </si>
  <si>
    <t xml:space="preserve">1 05 01021 01 1000 110 </t>
  </si>
  <si>
    <t xml:space="preserve">1 05 01021 01 2100 110 </t>
  </si>
  <si>
    <t xml:space="preserve">1 05 01021 01 3000 110 </t>
  </si>
  <si>
    <t>Единый налог на вмененный доход для отдельных видов деятельности(сумма платежа,перерасчеты,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</si>
  <si>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</si>
  <si>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деятельности(суммы денежных взысканий (штрафов) по соответствующему платежу согласно законодательства Российской Федерации)</t>
  </si>
  <si>
    <t>1 05 02010 02 1000 110</t>
  </si>
  <si>
    <t>1 05 02010 02 2100 110</t>
  </si>
  <si>
    <t>1 05 02010 02 3000 110</t>
  </si>
  <si>
    <t>Единый сельскохозяйственный налог (сумма платежа,перерасчеты,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</si>
  <si>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</si>
  <si>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 xml:space="preserve">Единый сельскохозяйственный налог(суммы денежных взысканий (штрафов) по соответствующему платежу согласно законодательства Российской Федерации) </t>
  </si>
  <si>
    <t>1 05 03010 01 1000 110</t>
  </si>
  <si>
    <t>1 05 03010 01 2100 110</t>
  </si>
  <si>
    <t>1 05 03010 01 3000 110</t>
  </si>
  <si>
    <t>Налог, взимаемый в связи с применением патентной системы налогообложения, зачисляемый в бюджеты муниципальных районов(сумма платежа,перерасчеты, недоимка и задолженность по соответствующему платежу, в том числе по отмененному))</t>
  </si>
  <si>
    <t>1 05 04020 02 1000 110</t>
  </si>
  <si>
    <t>Налог на имущество организаций по имуществу, не входящему в Единую систему газоснабжения(сумма платежа,перерасчеты, недоимка и задолженность по соответствующему платежу, в том числе по отмененному))</t>
  </si>
  <si>
    <t>Налог на имущество организаций по имуществу, не входящему в Единую систему газоснабжения(пени по соответствующему платежу)</t>
  </si>
  <si>
    <t>1 06 02010 02 1000 110</t>
  </si>
  <si>
    <t>1 06 02010 02 2100 110</t>
  </si>
  <si>
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Федерации)(сумма платежа,перерасчеты, недоимка и задолженность по соответствующему платежу, в том числе по отмененному))</t>
  </si>
  <si>
    <t>Государственная пошлина по делам, рассматриваемыми в судах общей юрисдикции, мировыми судьями ( за исключением Верховного Суда Российской Федерации)(прочие платежи)</t>
  </si>
  <si>
    <t>1 08 03010 01 4000 110</t>
  </si>
  <si>
    <t>1 12 01010 01 6000 120</t>
  </si>
  <si>
    <t>1 12 01030 01 6000 120</t>
  </si>
  <si>
    <t>1 12 01041 01 6000 120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</si>
  <si>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</si>
  <si>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прав( иные штрафы)</t>
  </si>
  <si>
    <t>1 16 01053 01 0027 140</t>
  </si>
  <si>
    <t>1 16 01053 01 9000 140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</si>
  <si>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 штрафы за побои)</t>
  </si>
  <si>
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трафы)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</si>
  <si>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уничтожение или повреждение чужого имущества)</t>
  </si>
  <si>
    <t xml:space="preserve"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самоврльное подключение и использование электрической, тепловой энергии, нефти или газа) </t>
  </si>
  <si>
    <t>Административные штрафы, установленные 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прав( штрафы за мелкое хищение)</t>
  </si>
  <si>
    <t>1 16 01073 01 0017 140</t>
  </si>
  <si>
    <t>1 16 01073 01 0019 140</t>
  </si>
  <si>
    <t>1 16 01073 01 0027 140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</si>
  <si>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прав(штрафы за незаконную продажу товаров (иных вещей), свободная реализация которых запрещена или ограничена)</t>
  </si>
  <si>
    <t>1 16 01143 01 0002 140</t>
  </si>
  <si>
    <t>1 16 01153 01 0006 140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</si>
  <si>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 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</si>
  <si>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 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</si>
  <si>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1 16 01173 01 0008 140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</si>
  <si>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</si>
  <si>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</si>
  <si>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</si>
  <si>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</si>
  <si>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образования, по нормативам, действующим до 1 января 2020 года (доходы бюджетов муниципальных районов, за исключением доходов,направляемых на формирование муниципального дорожного фонда, а также иных платежей в случае принятиярешения финансовым органом муниципального образования о раздельном учете задолженности)</t>
  </si>
  <si>
    <t>1 16 10123 01 0051 140</t>
  </si>
  <si>
    <t>1 01 02020 01 3000 110</t>
  </si>
  <si>
    <t>1 05 04020 02 2100 110</t>
  </si>
  <si>
    <t>1 06 02010 02 3000 110</t>
  </si>
  <si>
    <t>1 08 03010 01 1050 110</t>
  </si>
  <si>
    <t>1 08 03010 01 1060 110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</si>
  <si>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</si>
  <si>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</si>
  <si>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1 13 02990 00 0000 130</t>
  </si>
  <si>
    <t>1 13 02995 05 0000 130</t>
  </si>
  <si>
    <t>1 16 01143 01 9000 140</t>
  </si>
  <si>
    <t>1 16 01203 01 0008 140</t>
  </si>
  <si>
    <t>1 17 01050 05 0000 180</t>
  </si>
  <si>
    <t>Субсидии бюджетам на проведение комплексных кадастровых работ</t>
  </si>
  <si>
    <t>2 02 25511 00 0000 150</t>
  </si>
  <si>
    <t>Субсидии бюджетам муниципальных районов на проведение комплексных кадастровых работ</t>
  </si>
  <si>
    <t>2 02 25511 05 0000 150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</si>
  <si>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</si>
  <si>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</si>
  <si>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 за налоговые периоды, истекшие до 1 января 2011 года) (сумма платежа,перерасчеты, недоимка и задолженность по соответствующему платежу, в том числе по отмененному))</t>
  </si>
  <si>
    <t>1 05 01022 01 1000 110</t>
  </si>
  <si>
    <t>Административные штрафы, установленные  Главой 14 Кодекса Российской Федерации об административных правонарушениях, за административные првонарушения,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прав(штрафы за незаконную продажу товаров (иные штрафы)</t>
  </si>
  <si>
    <t xml:space="preserve">1 16 01193 01 0013 140 </t>
  </si>
  <si>
    <r>
  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прав(</t>
    </r>
    <r>
      <rPr>
        <sz val="12"/>
        <rFont val="Times New Roman"/>
        <family val="1"/>
      </rPr>
      <t>штрафы за заведомо ложный вызов специализированных служб)</t>
    </r>
  </si>
  <si>
    <r>
      <t>Административные штрафы, установленные  Главой 20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прав(</t>
    </r>
    <r>
      <rPr>
        <sz val="12"/>
        <rFont val="Times New Roman"/>
        <family val="1"/>
      </rPr>
      <t xml:space="preserve"> штрафы за 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  </r>
  </si>
  <si>
    <t xml:space="preserve">Налог на имущество организаций по имуществу, не входящему в Единую систему газоснабжения (суммы денежных взысканий (штрафов) по соответствующему платежу согласно законодательства Российской Федерации) </t>
  </si>
  <si>
    <t>Доходы районного бюджета за 2022 год по кодам видов доходов, подвидов доходов, 
классификации операций сектора государственного управления, относящихся к доходам бюджета</t>
  </si>
  <si>
    <t>1 01 02010 01 4000 110</t>
  </si>
  <si>
    <t>1 05 04020 02 4000 110</t>
  </si>
  <si>
    <t>Налог, взимаемый в связи с применением патентной системы налогообложения, зачисляемый в бюджеты муниципальных районов(прочие поступения)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</si>
  <si>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 (прочие поступления)</t>
  </si>
  <si>
    <r>
      <t xml:space="preserve">Налог на имущество организаций по имуществу, не входящему в Единую систему газоснабжения </t>
    </r>
    <r>
      <rPr>
        <sz val="12"/>
        <rFont val="Times New Roman"/>
        <family val="1"/>
      </rPr>
      <t>(прочие поступления)</t>
    </r>
  </si>
  <si>
    <t>1 06 02010 02 4000 110</t>
  </si>
  <si>
    <t>Плата за выбросы загрязняющих веществ в атмосферный воздух стационарными объектами ( пени по соответствующему платежу)</t>
  </si>
  <si>
    <t xml:space="preserve">1 12 01010 01 2100 120 </t>
  </si>
  <si>
    <t>1 12 01030 01 2100 120</t>
  </si>
  <si>
    <t>Плата за выбросы загрязняющих веществ в  водные объекты ( пени по соответствующему платежу)</t>
  </si>
  <si>
    <t>1 06 01063 01 0008 140</t>
  </si>
  <si>
    <t xml:space="preserve">1 16 01173 01 0007 140 </t>
  </si>
  <si>
    <t xml:space="preserve">1 16 01193 01 9000 140 </t>
  </si>
  <si>
    <t>Административные штрафы, установленные  Главой 19 Кодекса Российской Федерации об административных правонарушениях, за административные првонарушения,за административные правонарушения против порядка управления, налагаемые мировыми судьями, комиссиями по делам несовершеннолетних и защите их прав иные штрафы))</t>
  </si>
  <si>
    <t>1 16 01203 01 0006 140</t>
  </si>
  <si>
    <t xml:space="preserve"> Прочее возмещение  ущерба, причиненного муниципальному имуществу муниципального района ( за исключением имущества, закрепленного за муниципальными бюджетными ( автономными) учреждениями, унитарными предприятиями)</t>
  </si>
  <si>
    <t>1 16 10032 05 0000 140</t>
  </si>
  <si>
    <t>1 16 01333 01 0000 140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</si>
  <si>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</si>
  <si>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оъединениями о общеобразовательных организациях</t>
  </si>
  <si>
    <t>2 02 25179 00 0000 150</t>
  </si>
  <si>
    <t>2 02 25179 05 0000 150</t>
  </si>
  <si>
    <t>Государственная пошлина за  выдачу разрешения на установку рекламной конструкции</t>
  </si>
  <si>
    <t>1 08 07150 01 0000 110</t>
  </si>
  <si>
    <t>1 16 01053 01 0059 140</t>
  </si>
  <si>
    <t>Административные штрафы, установленные  Главой 15 Кодекса Российской Федерации об административных правонарушениях, за административные првонарушения, в области  финансов,налогов и сборов, страхования, рынка ценных бумаг( иные штрафы)</t>
  </si>
  <si>
    <t>1 16 01153 01 9000 140</t>
  </si>
  <si>
    <t>Налог на доходы физических лиц в части суммы налога, превышающей 650000  рублей, относящейся к части налоговой базы, превышающей 5 000 000 рублей( 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</t>
  </si>
  <si>
    <t>1 01 02080 01 0000 110</t>
  </si>
  <si>
    <t>1 01 02080 01 1000 110</t>
  </si>
  <si>
    <t>1 16 01063 01 9000 140</t>
  </si>
  <si>
    <t xml:space="preserve">116 01063 01 0101 140 </t>
  </si>
  <si>
    <r>
      <t>Административные штрафы, установленные Главой 5  Кодекса Российской Федерации об административных правонарушениях,за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  </r>
    <r>
      <rPr>
        <sz val="12"/>
        <rFont val="Times New Roman"/>
        <family val="1"/>
      </rPr>
      <t>(штрафы за нарушение порядка рассмотрения обращений граждан)</t>
    </r>
  </si>
  <si>
    <r>
      <t>Административные штрафы, установленные 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штрафы за незаконный оборот наркотических средств, психотропных веществ или их аналогов и незаконное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  </r>
  </si>
  <si>
    <t>Административные штрафы, установленные  Главой 17 Кодекса Российской Федерации об административных правонарушениях, за административные првонарушения,за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</si>
  <si>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1 16 01203 01 0000 140</t>
  </si>
  <si>
    <t xml:space="preserve">    от 25 .04.2023   № 3/1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</si>
</sst>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3" fontId="6" fillId="0" borderId="10" xfId="0" applyNumberFormat="1" applyFont="1" applyFill="1" applyBorder="1" applyAlignment="1">
      <alignment horizontal="center" vertical="top"/>
    </xf>
    <xf numFmtId="0" fontId="2" fillId="32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0" fontId="6" fillId="0" borderId="11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173" fontId="2" fillId="33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 indent="4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58.421875" style="11" customWidth="1"/>
    <col min="2" max="2" width="24.421875" style="12" customWidth="1"/>
    <col min="3" max="3" width="12.8515625" style="13" customWidth="1"/>
    <col min="4" max="4" width="12.57421875" style="13" customWidth="1"/>
    <col min="5" max="5" width="13.7109375" style="13" customWidth="1"/>
    <col min="6" max="6" width="12.421875" style="0" bestFit="1" customWidth="1"/>
  </cols>
  <sheetData>
    <row r="1" spans="1:5" ht="19.5" customHeight="1">
      <c r="A1" s="1"/>
      <c r="B1" s="2"/>
      <c r="C1" s="22" t="s">
        <v>118</v>
      </c>
      <c r="D1" s="22"/>
      <c r="E1" s="22"/>
    </row>
    <row r="2" spans="1:5" ht="19.5" customHeight="1">
      <c r="A2" s="1"/>
      <c r="B2" s="2"/>
      <c r="C2" s="22" t="s">
        <v>116</v>
      </c>
      <c r="D2" s="22"/>
      <c r="E2" s="22"/>
    </row>
    <row r="3" spans="1:5" ht="19.5" customHeight="1">
      <c r="A3" s="1"/>
      <c r="B3" s="2"/>
      <c r="C3" s="22" t="s">
        <v>117</v>
      </c>
      <c r="D3" s="22"/>
      <c r="E3" s="22"/>
    </row>
    <row r="4" spans="1:5" ht="18.75">
      <c r="A4" s="1"/>
      <c r="B4" s="2"/>
      <c r="C4" s="25" t="s">
        <v>414</v>
      </c>
      <c r="D4" s="25"/>
      <c r="E4" s="25"/>
    </row>
    <row r="5" spans="1:5" ht="57.75" customHeight="1">
      <c r="A5" s="23" t="s">
        <v>377</v>
      </c>
      <c r="B5" s="23"/>
      <c r="C5" s="23"/>
      <c r="D5" s="23"/>
      <c r="E5" s="23"/>
    </row>
    <row r="6" spans="1:5" ht="18.75">
      <c r="A6" s="3"/>
      <c r="B6" s="3"/>
      <c r="C6" s="4"/>
      <c r="D6" s="20" t="s">
        <v>124</v>
      </c>
      <c r="E6" s="4"/>
    </row>
    <row r="7" spans="1:5" ht="78.75">
      <c r="A7" s="5" t="s">
        <v>38</v>
      </c>
      <c r="B7" s="5" t="s">
        <v>39</v>
      </c>
      <c r="C7" s="5" t="s">
        <v>126</v>
      </c>
      <c r="D7" s="5" t="s">
        <v>125</v>
      </c>
      <c r="E7" s="5" t="s">
        <v>40</v>
      </c>
    </row>
    <row r="8" spans="1:6" ht="15.75">
      <c r="A8" s="6" t="s">
        <v>41</v>
      </c>
      <c r="B8" s="5"/>
      <c r="C8" s="7">
        <f>C9+C170</f>
        <v>387215.75000000006</v>
      </c>
      <c r="D8" s="7">
        <f>D9+D170</f>
        <v>390817.2630000001</v>
      </c>
      <c r="E8" s="7">
        <f>D8/C8*100</f>
        <v>100.93010498669024</v>
      </c>
      <c r="F8" s="16"/>
    </row>
    <row r="9" spans="1:5" ht="15.75">
      <c r="A9" s="8" t="s">
        <v>42</v>
      </c>
      <c r="B9" s="9" t="s">
        <v>43</v>
      </c>
      <c r="C9" s="7">
        <f>C10+C27+C33+C62+C69+C79+C89+C96+C104+C111+C167</f>
        <v>81934.7</v>
      </c>
      <c r="D9" s="7">
        <f>D10+D27+D33+D62+D69+D79+D89+D96+D104+D111+D167</f>
        <v>87627.347</v>
      </c>
      <c r="E9" s="7">
        <f aca="true" t="shared" si="0" ref="E9:E106">D9/C9*100</f>
        <v>106.94778524849666</v>
      </c>
    </row>
    <row r="10" spans="1:5" ht="15.75">
      <c r="A10" s="8" t="s">
        <v>44</v>
      </c>
      <c r="B10" s="9" t="s">
        <v>45</v>
      </c>
      <c r="C10" s="7">
        <f>C11</f>
        <v>18268.5</v>
      </c>
      <c r="D10" s="7">
        <f>D11</f>
        <v>19790.600000000002</v>
      </c>
      <c r="E10" s="7">
        <f t="shared" si="0"/>
        <v>108.3318280099625</v>
      </c>
    </row>
    <row r="11" spans="1:5" ht="15.75">
      <c r="A11" s="8" t="s">
        <v>46</v>
      </c>
      <c r="B11" s="9" t="s">
        <v>47</v>
      </c>
      <c r="C11" s="7">
        <f>C12+C17+C21+C25</f>
        <v>18268.5</v>
      </c>
      <c r="D11" s="7">
        <f>D12+D17+D21+D25</f>
        <v>19790.600000000002</v>
      </c>
      <c r="E11" s="7">
        <f t="shared" si="0"/>
        <v>108.3318280099625</v>
      </c>
    </row>
    <row r="12" spans="1:5" ht="78.75">
      <c r="A12" s="8" t="s">
        <v>5</v>
      </c>
      <c r="B12" s="9" t="s">
        <v>48</v>
      </c>
      <c r="C12" s="7">
        <v>18027.9</v>
      </c>
      <c r="D12" s="7">
        <v>19534.5</v>
      </c>
      <c r="E12" s="7">
        <f t="shared" si="0"/>
        <v>108.35704657780438</v>
      </c>
    </row>
    <row r="13" spans="1:5" ht="126">
      <c r="A13" s="8" t="s">
        <v>276</v>
      </c>
      <c r="B13" s="9" t="s">
        <v>279</v>
      </c>
      <c r="C13" s="7"/>
      <c r="D13" s="7">
        <v>19462.386</v>
      </c>
      <c r="E13" s="7" t="e">
        <f t="shared" si="0"/>
        <v>#DIV/0!</v>
      </c>
    </row>
    <row r="14" spans="1:5" ht="94.5">
      <c r="A14" s="8" t="s">
        <v>277</v>
      </c>
      <c r="B14" s="9" t="s">
        <v>280</v>
      </c>
      <c r="C14" s="7"/>
      <c r="D14" s="7">
        <v>19.9</v>
      </c>
      <c r="E14" s="7" t="e">
        <f t="shared" si="0"/>
        <v>#DIV/0!</v>
      </c>
    </row>
    <row r="15" spans="1:5" ht="126">
      <c r="A15" s="8" t="s">
        <v>278</v>
      </c>
      <c r="B15" s="9" t="s">
        <v>281</v>
      </c>
      <c r="C15" s="7"/>
      <c r="D15" s="7">
        <v>49.936</v>
      </c>
      <c r="E15" s="7" t="e">
        <f t="shared" si="0"/>
        <v>#DIV/0!</v>
      </c>
    </row>
    <row r="16" spans="1:5" ht="94.5">
      <c r="A16" s="8" t="s">
        <v>381</v>
      </c>
      <c r="B16" s="9" t="s">
        <v>378</v>
      </c>
      <c r="C16" s="7"/>
      <c r="D16" s="7">
        <v>2.294</v>
      </c>
      <c r="E16" s="7" t="e">
        <f t="shared" si="0"/>
        <v>#DIV/0!</v>
      </c>
    </row>
    <row r="17" spans="1:5" ht="113.25" customHeight="1">
      <c r="A17" s="8" t="s">
        <v>7</v>
      </c>
      <c r="B17" s="9" t="s">
        <v>49</v>
      </c>
      <c r="C17" s="7">
        <v>104.6</v>
      </c>
      <c r="D17" s="7">
        <v>105.2</v>
      </c>
      <c r="E17" s="7">
        <f t="shared" si="0"/>
        <v>100.57361376673042</v>
      </c>
    </row>
    <row r="18" spans="1:5" ht="113.25" customHeight="1">
      <c r="A18" s="8" t="s">
        <v>282</v>
      </c>
      <c r="B18" s="9" t="s">
        <v>284</v>
      </c>
      <c r="C18" s="7"/>
      <c r="D18" s="7">
        <v>95.007</v>
      </c>
      <c r="E18" s="7" t="e">
        <f t="shared" si="0"/>
        <v>#DIV/0!</v>
      </c>
    </row>
    <row r="19" spans="1:5" ht="113.25" customHeight="1">
      <c r="A19" s="8" t="s">
        <v>283</v>
      </c>
      <c r="B19" s="9" t="s">
        <v>285</v>
      </c>
      <c r="C19" s="7"/>
      <c r="D19" s="7">
        <v>10.105</v>
      </c>
      <c r="E19" s="7" t="e">
        <f t="shared" si="0"/>
        <v>#DIV/0!</v>
      </c>
    </row>
    <row r="20" spans="1:5" ht="113.25" customHeight="1">
      <c r="A20" s="8" t="s">
        <v>283</v>
      </c>
      <c r="B20" s="9" t="s">
        <v>352</v>
      </c>
      <c r="C20" s="7"/>
      <c r="D20" s="7">
        <v>0.1</v>
      </c>
      <c r="E20" s="7" t="e">
        <f t="shared" si="0"/>
        <v>#DIV/0!</v>
      </c>
    </row>
    <row r="21" spans="1:5" ht="126">
      <c r="A21" s="8" t="s">
        <v>8</v>
      </c>
      <c r="B21" s="9" t="s">
        <v>9</v>
      </c>
      <c r="C21" s="7">
        <v>135.8</v>
      </c>
      <c r="D21" s="7">
        <v>150.7</v>
      </c>
      <c r="E21" s="7">
        <f t="shared" si="0"/>
        <v>110.97201767304858</v>
      </c>
    </row>
    <row r="22" spans="1:5" ht="94.5">
      <c r="A22" s="8" t="s">
        <v>286</v>
      </c>
      <c r="B22" s="9" t="s">
        <v>289</v>
      </c>
      <c r="C22" s="7"/>
      <c r="D22" s="7">
        <v>150.166</v>
      </c>
      <c r="E22" s="7" t="e">
        <f t="shared" si="0"/>
        <v>#DIV/0!</v>
      </c>
    </row>
    <row r="23" spans="1:5" ht="63">
      <c r="A23" s="8" t="s">
        <v>287</v>
      </c>
      <c r="B23" s="9" t="s">
        <v>290</v>
      </c>
      <c r="C23" s="7"/>
      <c r="D23" s="7">
        <v>0.438</v>
      </c>
      <c r="E23" s="7" t="e">
        <f t="shared" si="0"/>
        <v>#DIV/0!</v>
      </c>
    </row>
    <row r="24" spans="1:5" ht="94.5">
      <c r="A24" s="8" t="s">
        <v>288</v>
      </c>
      <c r="B24" s="9" t="s">
        <v>291</v>
      </c>
      <c r="C24" s="7"/>
      <c r="D24" s="7">
        <v>0.105</v>
      </c>
      <c r="E24" s="7" t="e">
        <f t="shared" si="0"/>
        <v>#DIV/0!</v>
      </c>
    </row>
    <row r="25" spans="1:5" ht="110.25">
      <c r="A25" s="8" t="s">
        <v>405</v>
      </c>
      <c r="B25" s="9" t="s">
        <v>406</v>
      </c>
      <c r="C25" s="7">
        <v>0.2</v>
      </c>
      <c r="D25" s="7">
        <v>0.2</v>
      </c>
      <c r="E25" s="7">
        <f t="shared" si="0"/>
        <v>100</v>
      </c>
    </row>
    <row r="26" spans="1:5" ht="110.25">
      <c r="A26" s="8" t="s">
        <v>405</v>
      </c>
      <c r="B26" s="9" t="s">
        <v>407</v>
      </c>
      <c r="C26" s="7"/>
      <c r="D26" s="7">
        <v>0.2</v>
      </c>
      <c r="E26" s="7" t="e">
        <f t="shared" si="0"/>
        <v>#DIV/0!</v>
      </c>
    </row>
    <row r="27" spans="1:5" ht="48.75" customHeight="1">
      <c r="A27" s="8" t="s">
        <v>137</v>
      </c>
      <c r="B27" s="9" t="s">
        <v>138</v>
      </c>
      <c r="C27" s="7">
        <f>C28</f>
        <v>6000.6</v>
      </c>
      <c r="D27" s="7">
        <f>D28</f>
        <v>6810.782</v>
      </c>
      <c r="E27" s="7">
        <f t="shared" si="0"/>
        <v>113.50168316501683</v>
      </c>
    </row>
    <row r="28" spans="1:5" ht="31.5" customHeight="1">
      <c r="A28" s="8" t="s">
        <v>128</v>
      </c>
      <c r="B28" s="9" t="s">
        <v>139</v>
      </c>
      <c r="C28" s="7">
        <f>C29+C30+C31+C32</f>
        <v>6000.6</v>
      </c>
      <c r="D28" s="7">
        <f>D29+D30+D31+D32</f>
        <v>6810.782</v>
      </c>
      <c r="E28" s="7">
        <f t="shared" si="0"/>
        <v>113.50168316501683</v>
      </c>
    </row>
    <row r="29" spans="1:5" ht="78" customHeight="1">
      <c r="A29" s="8" t="s">
        <v>129</v>
      </c>
      <c r="B29" s="9" t="s">
        <v>130</v>
      </c>
      <c r="C29" s="7">
        <v>2707.8</v>
      </c>
      <c r="D29" s="7">
        <v>3414.293</v>
      </c>
      <c r="E29" s="7">
        <f t="shared" si="0"/>
        <v>126.09103331117512</v>
      </c>
    </row>
    <row r="30" spans="1:5" ht="95.25" customHeight="1">
      <c r="A30" s="8" t="s">
        <v>131</v>
      </c>
      <c r="B30" s="9" t="s">
        <v>134</v>
      </c>
      <c r="C30" s="7">
        <v>14.8</v>
      </c>
      <c r="D30" s="7">
        <v>18.442</v>
      </c>
      <c r="E30" s="7">
        <f t="shared" si="0"/>
        <v>124.6081081081081</v>
      </c>
    </row>
    <row r="31" spans="1:5" ht="79.5" customHeight="1">
      <c r="A31" s="8" t="s">
        <v>132</v>
      </c>
      <c r="B31" s="9" t="s">
        <v>135</v>
      </c>
      <c r="C31" s="7">
        <v>3612.5</v>
      </c>
      <c r="D31" s="7">
        <v>3769.765</v>
      </c>
      <c r="E31" s="7">
        <f t="shared" si="0"/>
        <v>104.35335640138408</v>
      </c>
    </row>
    <row r="32" spans="1:5" ht="78.75" customHeight="1">
      <c r="A32" s="8" t="s">
        <v>133</v>
      </c>
      <c r="B32" s="9" t="s">
        <v>136</v>
      </c>
      <c r="C32" s="7">
        <v>-334.5</v>
      </c>
      <c r="D32" s="7">
        <v>-391.718</v>
      </c>
      <c r="E32" s="7">
        <f t="shared" si="0"/>
        <v>117.10553064275038</v>
      </c>
    </row>
    <row r="33" spans="1:5" ht="15.75">
      <c r="A33" s="8" t="s">
        <v>61</v>
      </c>
      <c r="B33" s="9" t="s">
        <v>62</v>
      </c>
      <c r="C33" s="7">
        <f>C34+C47+C52+C57</f>
        <v>32330.4</v>
      </c>
      <c r="D33" s="7">
        <f>D34+D47+D52+D57</f>
        <v>34973.285</v>
      </c>
      <c r="E33" s="7">
        <f t="shared" si="0"/>
        <v>108.17461274837305</v>
      </c>
    </row>
    <row r="34" spans="1:5" ht="31.5">
      <c r="A34" s="8" t="s">
        <v>63</v>
      </c>
      <c r="B34" s="9" t="s">
        <v>64</v>
      </c>
      <c r="C34" s="7">
        <v>30112.2</v>
      </c>
      <c r="D34" s="7">
        <v>32219.685</v>
      </c>
      <c r="E34" s="7">
        <f t="shared" si="0"/>
        <v>106.99877458305936</v>
      </c>
    </row>
    <row r="35" spans="1:5" ht="31.5">
      <c r="A35" s="8" t="s">
        <v>65</v>
      </c>
      <c r="B35" s="9" t="s">
        <v>114</v>
      </c>
      <c r="C35" s="7">
        <f>C36</f>
        <v>19601.2</v>
      </c>
      <c r="D35" s="7">
        <f>D36</f>
        <v>21664.8</v>
      </c>
      <c r="E35" s="7">
        <f t="shared" si="0"/>
        <v>110.52792686162071</v>
      </c>
    </row>
    <row r="36" spans="1:5" ht="31.5" customHeight="1">
      <c r="A36" s="8" t="s">
        <v>111</v>
      </c>
      <c r="B36" s="9" t="s">
        <v>110</v>
      </c>
      <c r="C36" s="7">
        <v>19601.2</v>
      </c>
      <c r="D36" s="7">
        <v>21664.8</v>
      </c>
      <c r="E36" s="7">
        <f t="shared" si="0"/>
        <v>110.52792686162071</v>
      </c>
    </row>
    <row r="37" spans="1:5" ht="31.5" customHeight="1">
      <c r="A37" s="8" t="s">
        <v>292</v>
      </c>
      <c r="B37" s="9" t="s">
        <v>295</v>
      </c>
      <c r="C37" s="7"/>
      <c r="D37" s="7">
        <v>21174.505</v>
      </c>
      <c r="E37" s="7"/>
    </row>
    <row r="38" spans="1:5" ht="31.5" customHeight="1">
      <c r="A38" s="8" t="s">
        <v>293</v>
      </c>
      <c r="B38" s="9" t="s">
        <v>296</v>
      </c>
      <c r="C38" s="7"/>
      <c r="D38" s="7">
        <v>487.605</v>
      </c>
      <c r="E38" s="7"/>
    </row>
    <row r="39" spans="1:5" ht="31.5" customHeight="1">
      <c r="A39" s="8" t="s">
        <v>294</v>
      </c>
      <c r="B39" s="9" t="s">
        <v>297</v>
      </c>
      <c r="C39" s="7"/>
      <c r="D39" s="7">
        <v>2.7</v>
      </c>
      <c r="E39" s="7"/>
    </row>
    <row r="40" spans="1:5" ht="47.25">
      <c r="A40" s="8" t="s">
        <v>66</v>
      </c>
      <c r="B40" s="9" t="s">
        <v>113</v>
      </c>
      <c r="C40" s="7">
        <f>C41+C45</f>
        <v>10511</v>
      </c>
      <c r="D40" s="7">
        <f>D41+D45</f>
        <v>10554.7</v>
      </c>
      <c r="E40" s="7">
        <f t="shared" si="0"/>
        <v>100.41575492341357</v>
      </c>
    </row>
    <row r="41" spans="1:5" ht="47.25">
      <c r="A41" s="8" t="s">
        <v>66</v>
      </c>
      <c r="B41" s="9" t="s">
        <v>112</v>
      </c>
      <c r="C41" s="7">
        <v>10511</v>
      </c>
      <c r="D41" s="7">
        <v>10559.6</v>
      </c>
      <c r="E41" s="7">
        <f t="shared" si="0"/>
        <v>100.46237275235468</v>
      </c>
    </row>
    <row r="42" spans="1:5" ht="82.5" customHeight="1">
      <c r="A42" s="8" t="s">
        <v>298</v>
      </c>
      <c r="B42" s="9" t="s">
        <v>301</v>
      </c>
      <c r="C42" s="7"/>
      <c r="D42" s="7">
        <v>10244.153</v>
      </c>
      <c r="E42" s="7"/>
    </row>
    <row r="43" spans="1:5" ht="63">
      <c r="A43" s="8" t="s">
        <v>299</v>
      </c>
      <c r="B43" s="9" t="s">
        <v>302</v>
      </c>
      <c r="C43" s="7"/>
      <c r="D43" s="7">
        <v>312.895</v>
      </c>
      <c r="E43" s="7"/>
    </row>
    <row r="44" spans="1:5" ht="78.75">
      <c r="A44" s="8" t="s">
        <v>300</v>
      </c>
      <c r="B44" s="9" t="s">
        <v>303</v>
      </c>
      <c r="C44" s="7"/>
      <c r="D44" s="7">
        <v>2.598</v>
      </c>
      <c r="E44" s="7"/>
    </row>
    <row r="45" spans="1:5" ht="63">
      <c r="A45" s="8" t="s">
        <v>368</v>
      </c>
      <c r="B45" s="9" t="s">
        <v>369</v>
      </c>
      <c r="C45" s="7"/>
      <c r="D45" s="7">
        <v>-4.9</v>
      </c>
      <c r="E45" s="7"/>
    </row>
    <row r="46" spans="1:5" ht="110.25">
      <c r="A46" s="8" t="s">
        <v>370</v>
      </c>
      <c r="B46" s="9" t="s">
        <v>371</v>
      </c>
      <c r="C46" s="7"/>
      <c r="D46" s="7">
        <v>-4.906</v>
      </c>
      <c r="E46" s="7"/>
    </row>
    <row r="47" spans="1:5" ht="31.5">
      <c r="A47" s="8" t="s">
        <v>29</v>
      </c>
      <c r="B47" s="9" t="s">
        <v>50</v>
      </c>
      <c r="C47" s="7">
        <f>C48</f>
        <v>0</v>
      </c>
      <c r="D47" s="7">
        <f>D48</f>
        <v>-0.6</v>
      </c>
      <c r="E47" s="7" t="e">
        <f t="shared" si="0"/>
        <v>#DIV/0!</v>
      </c>
    </row>
    <row r="48" spans="1:5" ht="31.5">
      <c r="A48" s="8" t="s">
        <v>29</v>
      </c>
      <c r="B48" s="9" t="s">
        <v>28</v>
      </c>
      <c r="C48" s="7">
        <v>0</v>
      </c>
      <c r="D48" s="7">
        <v>-0.6</v>
      </c>
      <c r="E48" s="7" t="e">
        <f t="shared" si="0"/>
        <v>#DIV/0!</v>
      </c>
    </row>
    <row r="49" spans="1:5" ht="63">
      <c r="A49" s="8" t="s">
        <v>304</v>
      </c>
      <c r="B49" s="9" t="s">
        <v>307</v>
      </c>
      <c r="C49" s="7"/>
      <c r="D49" s="7">
        <v>1.034</v>
      </c>
      <c r="E49" s="7"/>
    </row>
    <row r="50" spans="1:5" ht="31.5">
      <c r="A50" s="8" t="s">
        <v>305</v>
      </c>
      <c r="B50" s="9" t="s">
        <v>308</v>
      </c>
      <c r="C50" s="7"/>
      <c r="D50" s="7">
        <v>-1.375</v>
      </c>
      <c r="E50" s="7"/>
    </row>
    <row r="51" spans="1:5" ht="63">
      <c r="A51" s="8" t="s">
        <v>306</v>
      </c>
      <c r="B51" s="9" t="s">
        <v>309</v>
      </c>
      <c r="C51" s="7"/>
      <c r="D51" s="7">
        <v>-0.216</v>
      </c>
      <c r="E51" s="7"/>
    </row>
    <row r="52" spans="1:5" ht="15.75">
      <c r="A52" s="8" t="s">
        <v>67</v>
      </c>
      <c r="B52" s="9" t="s">
        <v>68</v>
      </c>
      <c r="C52" s="7">
        <f>C53</f>
        <v>6.2</v>
      </c>
      <c r="D52" s="7">
        <f>D53</f>
        <v>5.5</v>
      </c>
      <c r="E52" s="7">
        <f t="shared" si="0"/>
        <v>88.70967741935483</v>
      </c>
    </row>
    <row r="53" spans="1:5" ht="15.75">
      <c r="A53" s="8" t="s">
        <v>67</v>
      </c>
      <c r="B53" s="9" t="s">
        <v>10</v>
      </c>
      <c r="C53" s="7">
        <v>6.2</v>
      </c>
      <c r="D53" s="7">
        <v>5.5</v>
      </c>
      <c r="E53" s="7">
        <f t="shared" si="0"/>
        <v>88.70967741935483</v>
      </c>
    </row>
    <row r="54" spans="1:5" ht="48" customHeight="1">
      <c r="A54" s="8" t="s">
        <v>310</v>
      </c>
      <c r="B54" s="9" t="s">
        <v>313</v>
      </c>
      <c r="C54" s="7"/>
      <c r="D54" s="7">
        <v>5.315</v>
      </c>
      <c r="E54" s="7"/>
    </row>
    <row r="55" spans="1:5" ht="31.5">
      <c r="A55" s="8" t="s">
        <v>311</v>
      </c>
      <c r="B55" s="9" t="s">
        <v>314</v>
      </c>
      <c r="C55" s="7"/>
      <c r="D55" s="7">
        <v>0.164</v>
      </c>
      <c r="E55" s="7"/>
    </row>
    <row r="56" spans="1:5" ht="47.25">
      <c r="A56" s="8" t="s">
        <v>312</v>
      </c>
      <c r="B56" s="9" t="s">
        <v>315</v>
      </c>
      <c r="C56" s="7"/>
      <c r="D56" s="7">
        <v>0</v>
      </c>
      <c r="E56" s="7"/>
    </row>
    <row r="57" spans="1:5" ht="36.75" customHeight="1">
      <c r="A57" s="8" t="s">
        <v>119</v>
      </c>
      <c r="B57" s="9" t="s">
        <v>121</v>
      </c>
      <c r="C57" s="7">
        <f>C58</f>
        <v>2212</v>
      </c>
      <c r="D57" s="7">
        <f>D58</f>
        <v>2748.7</v>
      </c>
      <c r="E57" s="7">
        <f t="shared" si="0"/>
        <v>124.26311030741411</v>
      </c>
    </row>
    <row r="58" spans="1:5" ht="48.75" customHeight="1">
      <c r="A58" s="8" t="s">
        <v>120</v>
      </c>
      <c r="B58" s="9" t="s">
        <v>122</v>
      </c>
      <c r="C58" s="7">
        <v>2212</v>
      </c>
      <c r="D58" s="7">
        <v>2748.7</v>
      </c>
      <c r="E58" s="7">
        <f t="shared" si="0"/>
        <v>124.26311030741411</v>
      </c>
    </row>
    <row r="59" spans="1:5" ht="48.75" customHeight="1">
      <c r="A59" s="8" t="s">
        <v>316</v>
      </c>
      <c r="B59" s="9" t="s">
        <v>317</v>
      </c>
      <c r="C59" s="7"/>
      <c r="D59" s="7">
        <v>2531.1</v>
      </c>
      <c r="E59" s="7"/>
    </row>
    <row r="60" spans="1:5" ht="78.75" customHeight="1">
      <c r="A60" s="8" t="s">
        <v>316</v>
      </c>
      <c r="B60" s="9" t="s">
        <v>353</v>
      </c>
      <c r="C60" s="7"/>
      <c r="D60" s="7">
        <v>4.091</v>
      </c>
      <c r="E60" s="7"/>
    </row>
    <row r="61" spans="1:5" ht="53.25" customHeight="1">
      <c r="A61" s="8" t="s">
        <v>380</v>
      </c>
      <c r="B61" s="9" t="s">
        <v>379</v>
      </c>
      <c r="C61" s="7"/>
      <c r="D61" s="7">
        <v>213.5</v>
      </c>
      <c r="E61" s="7"/>
    </row>
    <row r="62" spans="1:5" ht="15.75">
      <c r="A62" s="8" t="s">
        <v>69</v>
      </c>
      <c r="B62" s="9" t="s">
        <v>70</v>
      </c>
      <c r="C62" s="7">
        <f>C63</f>
        <v>2554.3</v>
      </c>
      <c r="D62" s="7">
        <f>D63</f>
        <v>2560.6</v>
      </c>
      <c r="E62" s="7">
        <f t="shared" si="0"/>
        <v>100.24664291586735</v>
      </c>
    </row>
    <row r="63" spans="1:5" ht="15.75">
      <c r="A63" s="8" t="s">
        <v>71</v>
      </c>
      <c r="B63" s="9" t="s">
        <v>72</v>
      </c>
      <c r="C63" s="7">
        <f>C64</f>
        <v>2554.3</v>
      </c>
      <c r="D63" s="7">
        <f>D64</f>
        <v>2560.6</v>
      </c>
      <c r="E63" s="7">
        <f t="shared" si="0"/>
        <v>100.24664291586735</v>
      </c>
    </row>
    <row r="64" spans="1:5" ht="31.5">
      <c r="A64" s="8" t="s">
        <v>73</v>
      </c>
      <c r="B64" s="9" t="s">
        <v>74</v>
      </c>
      <c r="C64" s="7">
        <v>2554.3</v>
      </c>
      <c r="D64" s="7">
        <v>2560.6</v>
      </c>
      <c r="E64" s="7">
        <f t="shared" si="0"/>
        <v>100.24664291586735</v>
      </c>
    </row>
    <row r="65" spans="1:5" ht="78.75">
      <c r="A65" s="8" t="s">
        <v>318</v>
      </c>
      <c r="B65" s="9" t="s">
        <v>320</v>
      </c>
      <c r="C65" s="7"/>
      <c r="D65" s="7">
        <v>2555.924</v>
      </c>
      <c r="E65" s="7"/>
    </row>
    <row r="66" spans="1:5" ht="47.25">
      <c r="A66" s="8" t="s">
        <v>319</v>
      </c>
      <c r="B66" s="9" t="s">
        <v>321</v>
      </c>
      <c r="C66" s="7"/>
      <c r="D66" s="7">
        <v>5.803</v>
      </c>
      <c r="E66" s="7"/>
    </row>
    <row r="67" spans="1:5" ht="78.75">
      <c r="A67" s="8" t="s">
        <v>376</v>
      </c>
      <c r="B67" s="9" t="s">
        <v>354</v>
      </c>
      <c r="C67" s="7"/>
      <c r="D67" s="7">
        <v>-1.456</v>
      </c>
      <c r="E67" s="7"/>
    </row>
    <row r="68" spans="1:5" ht="47.25">
      <c r="A68" s="8" t="s">
        <v>382</v>
      </c>
      <c r="B68" s="9" t="s">
        <v>383</v>
      </c>
      <c r="C68" s="7"/>
      <c r="D68" s="7">
        <v>0.296</v>
      </c>
      <c r="E68" s="7"/>
    </row>
    <row r="69" spans="1:5" ht="15.75">
      <c r="A69" s="8" t="s">
        <v>75</v>
      </c>
      <c r="B69" s="9" t="s">
        <v>76</v>
      </c>
      <c r="C69" s="7">
        <f>C70+C77</f>
        <v>640</v>
      </c>
      <c r="D69" s="7">
        <f>D70</f>
        <v>638.5</v>
      </c>
      <c r="E69" s="7">
        <f t="shared" si="0"/>
        <v>99.765625</v>
      </c>
    </row>
    <row r="70" spans="1:5" ht="33.75" customHeight="1">
      <c r="A70" s="8" t="s">
        <v>52</v>
      </c>
      <c r="B70" s="9" t="s">
        <v>51</v>
      </c>
      <c r="C70" s="7">
        <f>C71</f>
        <v>633</v>
      </c>
      <c r="D70" s="7">
        <f>D71</f>
        <v>638.5</v>
      </c>
      <c r="E70" s="7">
        <f t="shared" si="0"/>
        <v>100.86887835703003</v>
      </c>
    </row>
    <row r="71" spans="1:5" ht="47.25">
      <c r="A71" s="8" t="s">
        <v>53</v>
      </c>
      <c r="B71" s="9" t="s">
        <v>54</v>
      </c>
      <c r="C71" s="7">
        <v>633</v>
      </c>
      <c r="D71" s="7">
        <v>638.5</v>
      </c>
      <c r="E71" s="7">
        <f t="shared" si="0"/>
        <v>100.86887835703003</v>
      </c>
    </row>
    <row r="72" spans="1:5" ht="47.25" hidden="1">
      <c r="A72" s="8" t="s">
        <v>77</v>
      </c>
      <c r="B72" s="9" t="s">
        <v>78</v>
      </c>
      <c r="C72" s="7">
        <v>2000.6</v>
      </c>
      <c r="D72" s="7">
        <v>2206.6</v>
      </c>
      <c r="E72" s="7">
        <f t="shared" si="0"/>
        <v>110.29691092672198</v>
      </c>
    </row>
    <row r="73" spans="1:5" ht="123.75" customHeight="1" hidden="1">
      <c r="A73" s="8" t="s">
        <v>58</v>
      </c>
      <c r="B73" s="9" t="s">
        <v>57</v>
      </c>
      <c r="C73" s="7">
        <v>1997.6</v>
      </c>
      <c r="D73" s="7">
        <v>2205.1</v>
      </c>
      <c r="E73" s="7">
        <f t="shared" si="0"/>
        <v>110.38746495794953</v>
      </c>
    </row>
    <row r="74" spans="1:5" ht="95.25" customHeight="1">
      <c r="A74" s="8" t="s">
        <v>322</v>
      </c>
      <c r="B74" s="9" t="s">
        <v>355</v>
      </c>
      <c r="C74" s="7"/>
      <c r="D74" s="7">
        <v>569.317</v>
      </c>
      <c r="E74" s="7"/>
    </row>
    <row r="75" spans="1:5" ht="64.5" customHeight="1">
      <c r="A75" s="8" t="s">
        <v>323</v>
      </c>
      <c r="B75" s="9" t="s">
        <v>356</v>
      </c>
      <c r="C75" s="7"/>
      <c r="D75" s="7">
        <v>70.592</v>
      </c>
      <c r="E75" s="7"/>
    </row>
    <row r="76" spans="1:5" ht="64.5" customHeight="1">
      <c r="A76" s="8" t="s">
        <v>323</v>
      </c>
      <c r="B76" s="9" t="s">
        <v>324</v>
      </c>
      <c r="C76" s="7"/>
      <c r="D76" s="7">
        <v>-1.45</v>
      </c>
      <c r="E76" s="7"/>
    </row>
    <row r="77" spans="1:5" ht="45.75" customHeight="1">
      <c r="A77" s="8" t="s">
        <v>77</v>
      </c>
      <c r="B77" s="9" t="s">
        <v>78</v>
      </c>
      <c r="C77" s="7">
        <f>C78</f>
        <v>7</v>
      </c>
      <c r="D77" s="7"/>
      <c r="E77" s="7"/>
    </row>
    <row r="78" spans="1:5" ht="30.75" customHeight="1">
      <c r="A78" s="8" t="s">
        <v>400</v>
      </c>
      <c r="B78" s="9" t="s">
        <v>401</v>
      </c>
      <c r="C78" s="7">
        <v>7</v>
      </c>
      <c r="D78" s="7"/>
      <c r="E78" s="7"/>
    </row>
    <row r="79" spans="1:5" ht="51" customHeight="1">
      <c r="A79" s="8" t="s">
        <v>79</v>
      </c>
      <c r="B79" s="9" t="s">
        <v>80</v>
      </c>
      <c r="C79" s="14">
        <f>C80+C86</f>
        <v>2551.7000000000003</v>
      </c>
      <c r="D79" s="14">
        <f>D80+D86</f>
        <v>2648.907</v>
      </c>
      <c r="E79" s="7">
        <f t="shared" si="0"/>
        <v>103.80949954932007</v>
      </c>
    </row>
    <row r="80" spans="1:5" ht="96.75" customHeight="1">
      <c r="A80" s="8" t="s">
        <v>81</v>
      </c>
      <c r="B80" s="9" t="s">
        <v>82</v>
      </c>
      <c r="C80" s="7">
        <f>C81+C84</f>
        <v>2501.4</v>
      </c>
      <c r="D80" s="7">
        <f>D81+D84</f>
        <v>2598.565</v>
      </c>
      <c r="E80" s="7">
        <f t="shared" si="0"/>
        <v>103.8844247221556</v>
      </c>
    </row>
    <row r="81" spans="1:5" ht="79.5" customHeight="1">
      <c r="A81" s="8" t="s">
        <v>83</v>
      </c>
      <c r="B81" s="9" t="s">
        <v>84</v>
      </c>
      <c r="C81" s="7">
        <v>1714.9</v>
      </c>
      <c r="D81" s="7">
        <v>1811</v>
      </c>
      <c r="E81" s="7">
        <f t="shared" si="0"/>
        <v>105.60382529593562</v>
      </c>
    </row>
    <row r="82" spans="1:5" ht="94.5">
      <c r="A82" s="8" t="s">
        <v>151</v>
      </c>
      <c r="B82" s="9" t="s">
        <v>155</v>
      </c>
      <c r="C82" s="7">
        <v>964.9</v>
      </c>
      <c r="D82" s="7">
        <v>1060.048</v>
      </c>
      <c r="E82" s="7">
        <f t="shared" si="0"/>
        <v>109.86091822986839</v>
      </c>
    </row>
    <row r="83" spans="1:5" ht="94.5">
      <c r="A83" s="8" t="s">
        <v>150</v>
      </c>
      <c r="B83" s="9" t="s">
        <v>152</v>
      </c>
      <c r="C83" s="7">
        <v>750</v>
      </c>
      <c r="D83" s="7">
        <v>750.973</v>
      </c>
      <c r="E83" s="7">
        <f t="shared" si="0"/>
        <v>100.12973333333332</v>
      </c>
    </row>
    <row r="84" spans="1:5" ht="82.5" customHeight="1">
      <c r="A84" s="8" t="s">
        <v>85</v>
      </c>
      <c r="B84" s="9" t="s">
        <v>86</v>
      </c>
      <c r="C84" s="7">
        <f>C85</f>
        <v>786.5</v>
      </c>
      <c r="D84" s="7">
        <f>D85</f>
        <v>787.565</v>
      </c>
      <c r="E84" s="7">
        <f t="shared" si="0"/>
        <v>100.13541004450094</v>
      </c>
    </row>
    <row r="85" spans="1:5" ht="94.5">
      <c r="A85" s="8" t="s">
        <v>87</v>
      </c>
      <c r="B85" s="9" t="s">
        <v>59</v>
      </c>
      <c r="C85" s="7">
        <v>786.5</v>
      </c>
      <c r="D85" s="7">
        <v>787.565</v>
      </c>
      <c r="E85" s="7">
        <f t="shared" si="0"/>
        <v>100.13541004450094</v>
      </c>
    </row>
    <row r="86" spans="1:5" ht="94.5">
      <c r="A86" s="8" t="s">
        <v>206</v>
      </c>
      <c r="B86" s="9" t="s">
        <v>207</v>
      </c>
      <c r="C86" s="7">
        <f>C87</f>
        <v>50.3</v>
      </c>
      <c r="D86" s="7">
        <f>D87</f>
        <v>50.342</v>
      </c>
      <c r="E86" s="7">
        <f t="shared" si="0"/>
        <v>100.08349900596423</v>
      </c>
    </row>
    <row r="87" spans="1:5" ht="94.5">
      <c r="A87" s="8" t="s">
        <v>208</v>
      </c>
      <c r="B87" s="9" t="s">
        <v>210</v>
      </c>
      <c r="C87" s="7">
        <f>C88</f>
        <v>50.3</v>
      </c>
      <c r="D87" s="7">
        <f>D88</f>
        <v>50.342</v>
      </c>
      <c r="E87" s="7">
        <f t="shared" si="0"/>
        <v>100.08349900596423</v>
      </c>
    </row>
    <row r="88" spans="1:5" ht="94.5">
      <c r="A88" s="8" t="s">
        <v>209</v>
      </c>
      <c r="B88" s="9" t="s">
        <v>211</v>
      </c>
      <c r="C88" s="7">
        <v>50.3</v>
      </c>
      <c r="D88" s="7">
        <v>50.342</v>
      </c>
      <c r="E88" s="7">
        <f t="shared" si="0"/>
        <v>100.08349900596423</v>
      </c>
    </row>
    <row r="89" spans="1:5" ht="31.5">
      <c r="A89" s="8" t="s">
        <v>88</v>
      </c>
      <c r="B89" s="9" t="s">
        <v>89</v>
      </c>
      <c r="C89" s="7">
        <f>C90</f>
        <v>38.5</v>
      </c>
      <c r="D89" s="7">
        <f>D90</f>
        <v>45</v>
      </c>
      <c r="E89" s="7">
        <f t="shared" si="0"/>
        <v>116.88311688311688</v>
      </c>
    </row>
    <row r="90" spans="1:6" ht="15.75">
      <c r="A90" s="8" t="s">
        <v>90</v>
      </c>
      <c r="B90" s="9" t="s">
        <v>91</v>
      </c>
      <c r="C90" s="7">
        <f>C92+C94+C95</f>
        <v>38.5</v>
      </c>
      <c r="D90" s="7">
        <v>45</v>
      </c>
      <c r="E90" s="7">
        <f t="shared" si="0"/>
        <v>116.88311688311688</v>
      </c>
      <c r="F90" s="16"/>
    </row>
    <row r="91" spans="1:6" ht="47.25">
      <c r="A91" s="8" t="s">
        <v>384</v>
      </c>
      <c r="B91" s="9" t="s">
        <v>385</v>
      </c>
      <c r="C91" s="7"/>
      <c r="D91" s="7">
        <v>0.154</v>
      </c>
      <c r="E91" s="7"/>
      <c r="F91" s="16"/>
    </row>
    <row r="92" spans="1:5" ht="31.5">
      <c r="A92" s="8" t="s">
        <v>11</v>
      </c>
      <c r="B92" s="9" t="s">
        <v>325</v>
      </c>
      <c r="C92" s="7">
        <v>34.5</v>
      </c>
      <c r="D92" s="7">
        <v>36.568</v>
      </c>
      <c r="E92" s="7">
        <f t="shared" si="0"/>
        <v>105.99420289855072</v>
      </c>
    </row>
    <row r="93" spans="1:5" ht="31.5">
      <c r="A93" s="8" t="s">
        <v>12</v>
      </c>
      <c r="B93" s="9" t="s">
        <v>386</v>
      </c>
      <c r="C93" s="7"/>
      <c r="D93" s="7">
        <v>0.592</v>
      </c>
      <c r="E93" s="7"/>
    </row>
    <row r="94" spans="1:5" ht="31.5">
      <c r="A94" s="8" t="s">
        <v>387</v>
      </c>
      <c r="B94" s="9" t="s">
        <v>326</v>
      </c>
      <c r="C94" s="7">
        <v>2.5</v>
      </c>
      <c r="D94" s="7">
        <v>6.148</v>
      </c>
      <c r="E94" s="7">
        <f t="shared" si="0"/>
        <v>245.92000000000002</v>
      </c>
    </row>
    <row r="95" spans="1:5" ht="31.5">
      <c r="A95" s="8" t="s">
        <v>13</v>
      </c>
      <c r="B95" s="9" t="s">
        <v>327</v>
      </c>
      <c r="C95" s="7">
        <v>1.5</v>
      </c>
      <c r="D95" s="7">
        <v>1.572</v>
      </c>
      <c r="E95" s="7">
        <f t="shared" si="0"/>
        <v>104.80000000000001</v>
      </c>
    </row>
    <row r="96" spans="1:6" ht="31.5">
      <c r="A96" s="8" t="s">
        <v>92</v>
      </c>
      <c r="B96" s="9" t="s">
        <v>93</v>
      </c>
      <c r="C96" s="7">
        <f>C97+C99</f>
        <v>11729.099999999999</v>
      </c>
      <c r="D96" s="7">
        <f>D97+D99</f>
        <v>11891.669</v>
      </c>
      <c r="E96" s="7">
        <f t="shared" si="0"/>
        <v>101.3860313238015</v>
      </c>
      <c r="F96" s="16"/>
    </row>
    <row r="97" spans="1:5" ht="31.5">
      <c r="A97" s="8" t="s">
        <v>94</v>
      </c>
      <c r="B97" s="9" t="s">
        <v>14</v>
      </c>
      <c r="C97" s="7">
        <f>C98</f>
        <v>11105.8</v>
      </c>
      <c r="D97" s="7">
        <f>D98</f>
        <v>11141.485</v>
      </c>
      <c r="E97" s="7">
        <f t="shared" si="0"/>
        <v>100.32131859028617</v>
      </c>
    </row>
    <row r="98" spans="1:5" ht="47.25">
      <c r="A98" s="8" t="s">
        <v>60</v>
      </c>
      <c r="B98" s="9" t="s">
        <v>15</v>
      </c>
      <c r="C98" s="7">
        <v>11105.8</v>
      </c>
      <c r="D98" s="7">
        <v>11141.485</v>
      </c>
      <c r="E98" s="7">
        <f t="shared" si="0"/>
        <v>100.32131859028617</v>
      </c>
    </row>
    <row r="99" spans="1:5" ht="15.75">
      <c r="A99" s="8" t="s">
        <v>16</v>
      </c>
      <c r="B99" s="9" t="s">
        <v>17</v>
      </c>
      <c r="C99" s="7">
        <f>C100+C102</f>
        <v>623.3</v>
      </c>
      <c r="D99" s="7">
        <f>D100+D102</f>
        <v>750.184</v>
      </c>
      <c r="E99" s="7">
        <f t="shared" si="0"/>
        <v>120.356810524627</v>
      </c>
    </row>
    <row r="100" spans="1:5" ht="31.5">
      <c r="A100" s="8" t="s">
        <v>18</v>
      </c>
      <c r="B100" s="9" t="s">
        <v>20</v>
      </c>
      <c r="C100" s="7">
        <v>600.5</v>
      </c>
      <c r="D100" s="7">
        <v>625.968</v>
      </c>
      <c r="E100" s="7">
        <f t="shared" si="0"/>
        <v>104.24113238967527</v>
      </c>
    </row>
    <row r="101" spans="1:5" ht="47.25">
      <c r="A101" s="8" t="s">
        <v>19</v>
      </c>
      <c r="B101" s="9" t="s">
        <v>127</v>
      </c>
      <c r="C101" s="7">
        <v>600.5</v>
      </c>
      <c r="D101" s="7">
        <v>625.968</v>
      </c>
      <c r="E101" s="7">
        <f t="shared" si="0"/>
        <v>104.24113238967527</v>
      </c>
    </row>
    <row r="102" spans="1:5" ht="15.75">
      <c r="A102" s="8" t="s">
        <v>357</v>
      </c>
      <c r="B102" s="9" t="s">
        <v>359</v>
      </c>
      <c r="C102" s="7">
        <f>C103</f>
        <v>22.8</v>
      </c>
      <c r="D102" s="7">
        <f>D103</f>
        <v>124.216</v>
      </c>
      <c r="E102" s="7">
        <f t="shared" si="0"/>
        <v>544.8070175438596</v>
      </c>
    </row>
    <row r="103" spans="1:5" ht="31.5">
      <c r="A103" s="8" t="s">
        <v>358</v>
      </c>
      <c r="B103" s="9" t="s">
        <v>360</v>
      </c>
      <c r="C103" s="7">
        <v>22.8</v>
      </c>
      <c r="D103" s="7">
        <v>124.216</v>
      </c>
      <c r="E103" s="7">
        <f t="shared" si="0"/>
        <v>544.8070175438596</v>
      </c>
    </row>
    <row r="104" spans="1:6" ht="31.5">
      <c r="A104" s="8" t="s">
        <v>95</v>
      </c>
      <c r="B104" s="10" t="s">
        <v>96</v>
      </c>
      <c r="C104" s="7">
        <f>C105+C108</f>
        <v>518.9</v>
      </c>
      <c r="D104" s="7">
        <f>D105+D108</f>
        <v>518.917</v>
      </c>
      <c r="E104" s="7">
        <f t="shared" si="0"/>
        <v>100.00327616111005</v>
      </c>
      <c r="F104" s="16"/>
    </row>
    <row r="105" spans="1:5" ht="94.5">
      <c r="A105" s="8" t="s">
        <v>30</v>
      </c>
      <c r="B105" s="9" t="s">
        <v>97</v>
      </c>
      <c r="C105" s="7">
        <f>C106</f>
        <v>459.2</v>
      </c>
      <c r="D105" s="7">
        <f>D106</f>
        <v>459.221</v>
      </c>
      <c r="E105" s="7">
        <f t="shared" si="0"/>
        <v>100.0045731707317</v>
      </c>
    </row>
    <row r="106" spans="1:5" ht="110.25">
      <c r="A106" s="8" t="s">
        <v>31</v>
      </c>
      <c r="B106" s="9" t="s">
        <v>21</v>
      </c>
      <c r="C106" s="7">
        <f>C107</f>
        <v>459.2</v>
      </c>
      <c r="D106" s="7">
        <f>D107</f>
        <v>459.221</v>
      </c>
      <c r="E106" s="7">
        <f t="shared" si="0"/>
        <v>100.0045731707317</v>
      </c>
    </row>
    <row r="107" spans="1:5" ht="110.25">
      <c r="A107" s="8" t="s">
        <v>140</v>
      </c>
      <c r="B107" s="9" t="s">
        <v>22</v>
      </c>
      <c r="C107" s="7">
        <v>459.2</v>
      </c>
      <c r="D107" s="7">
        <v>459.221</v>
      </c>
      <c r="E107" s="7">
        <f aca="true" t="shared" si="1" ref="E107:E200">D107/C107*100</f>
        <v>100.0045731707317</v>
      </c>
    </row>
    <row r="108" spans="1:5" ht="63">
      <c r="A108" s="8" t="s">
        <v>37</v>
      </c>
      <c r="B108" s="9" t="s">
        <v>98</v>
      </c>
      <c r="C108" s="7">
        <f>C109</f>
        <v>59.7</v>
      </c>
      <c r="D108" s="7">
        <f>D109</f>
        <v>59.696</v>
      </c>
      <c r="E108" s="7">
        <f t="shared" si="1"/>
        <v>99.99329983249581</v>
      </c>
    </row>
    <row r="109" spans="1:5" ht="47.25">
      <c r="A109" s="8" t="s">
        <v>36</v>
      </c>
      <c r="B109" s="9" t="s">
        <v>99</v>
      </c>
      <c r="C109" s="7">
        <f>C110</f>
        <v>59.7</v>
      </c>
      <c r="D109" s="7">
        <f>D110</f>
        <v>59.696</v>
      </c>
      <c r="E109" s="7">
        <f t="shared" si="1"/>
        <v>99.99329983249581</v>
      </c>
    </row>
    <row r="110" spans="1:5" ht="64.5" customHeight="1">
      <c r="A110" s="8" t="s">
        <v>153</v>
      </c>
      <c r="B110" s="9" t="s">
        <v>154</v>
      </c>
      <c r="C110" s="7">
        <v>59.7</v>
      </c>
      <c r="D110" s="7">
        <v>59.696</v>
      </c>
      <c r="E110" s="7">
        <f t="shared" si="1"/>
        <v>99.99329983249581</v>
      </c>
    </row>
    <row r="111" spans="1:6" ht="19.5" customHeight="1">
      <c r="A111" s="8" t="s">
        <v>100</v>
      </c>
      <c r="B111" s="9" t="s">
        <v>101</v>
      </c>
      <c r="C111" s="7">
        <f>C112+C152+C154+C157+C159+C163</f>
        <v>7302.7</v>
      </c>
      <c r="D111" s="7">
        <f>D112+D152+D154+D157+D159+D163</f>
        <v>7733.592000000001</v>
      </c>
      <c r="E111" s="7">
        <f t="shared" si="1"/>
        <v>105.90044777958838</v>
      </c>
      <c r="F111" s="16"/>
    </row>
    <row r="112" spans="1:5" ht="47.25">
      <c r="A112" s="8" t="s">
        <v>212</v>
      </c>
      <c r="B112" s="9" t="s">
        <v>213</v>
      </c>
      <c r="C112" s="7">
        <f>C113+C118+C123+C128+C132+C138+C142+C146</f>
        <v>130.6</v>
      </c>
      <c r="D112" s="7">
        <v>147.9</v>
      </c>
      <c r="E112" s="7">
        <f t="shared" si="1"/>
        <v>113.24655436447169</v>
      </c>
    </row>
    <row r="113" spans="1:5" ht="69.75" customHeight="1">
      <c r="A113" s="8" t="s">
        <v>214</v>
      </c>
      <c r="B113" s="9" t="s">
        <v>215</v>
      </c>
      <c r="C113" s="7">
        <f>C114</f>
        <v>17</v>
      </c>
      <c r="D113" s="7">
        <f>D114</f>
        <v>17.3</v>
      </c>
      <c r="E113" s="7">
        <f t="shared" si="1"/>
        <v>101.76470588235293</v>
      </c>
    </row>
    <row r="114" spans="1:5" ht="95.25" customHeight="1">
      <c r="A114" s="8" t="s">
        <v>216</v>
      </c>
      <c r="B114" s="9" t="s">
        <v>217</v>
      </c>
      <c r="C114" s="7">
        <v>17</v>
      </c>
      <c r="D114" s="7">
        <v>17.3</v>
      </c>
      <c r="E114" s="7">
        <f t="shared" si="1"/>
        <v>101.76470588235293</v>
      </c>
    </row>
    <row r="115" spans="1:5" ht="130.5" customHeight="1">
      <c r="A115" s="8" t="s">
        <v>328</v>
      </c>
      <c r="B115" s="9" t="s">
        <v>330</v>
      </c>
      <c r="C115" s="7">
        <v>14</v>
      </c>
      <c r="D115" s="7">
        <v>15</v>
      </c>
      <c r="E115" s="7">
        <f t="shared" si="1"/>
        <v>107.14285714285714</v>
      </c>
    </row>
    <row r="116" spans="1:5" ht="110.25" customHeight="1">
      <c r="A116" s="8" t="s">
        <v>410</v>
      </c>
      <c r="B116" s="9" t="s">
        <v>402</v>
      </c>
      <c r="C116" s="7">
        <v>1.3</v>
      </c>
      <c r="D116" s="7"/>
      <c r="E116" s="7"/>
    </row>
    <row r="117" spans="1:5" ht="95.25" customHeight="1">
      <c r="A117" s="8" t="s">
        <v>329</v>
      </c>
      <c r="B117" s="9" t="s">
        <v>331</v>
      </c>
      <c r="C117" s="7">
        <v>1.7</v>
      </c>
      <c r="D117" s="7">
        <v>2.2</v>
      </c>
      <c r="E117" s="7">
        <f t="shared" si="1"/>
        <v>129.41176470588235</v>
      </c>
    </row>
    <row r="118" spans="1:5" ht="79.5" customHeight="1">
      <c r="A118" s="8" t="s">
        <v>218</v>
      </c>
      <c r="B118" s="9" t="s">
        <v>219</v>
      </c>
      <c r="C118" s="7">
        <f>C119</f>
        <v>30</v>
      </c>
      <c r="D118" s="7">
        <f>D119</f>
        <v>32.4</v>
      </c>
      <c r="E118" s="7">
        <f t="shared" si="1"/>
        <v>107.99999999999999</v>
      </c>
    </row>
    <row r="119" spans="1:5" ht="113.25" customHeight="1">
      <c r="A119" s="8" t="s">
        <v>221</v>
      </c>
      <c r="B119" s="9" t="s">
        <v>220</v>
      </c>
      <c r="C119" s="7">
        <v>30</v>
      </c>
      <c r="D119" s="7">
        <v>32.4</v>
      </c>
      <c r="E119" s="7">
        <f t="shared" si="1"/>
        <v>107.99999999999999</v>
      </c>
    </row>
    <row r="120" spans="1:5" ht="209.25" customHeight="1">
      <c r="A120" s="8" t="s">
        <v>411</v>
      </c>
      <c r="B120" s="9" t="s">
        <v>388</v>
      </c>
      <c r="C120" s="7">
        <v>2</v>
      </c>
      <c r="D120" s="7">
        <v>2</v>
      </c>
      <c r="E120" s="7">
        <f t="shared" si="1"/>
        <v>100</v>
      </c>
    </row>
    <row r="121" spans="1:5" ht="113.25" customHeight="1">
      <c r="A121" s="8" t="s">
        <v>332</v>
      </c>
      <c r="B121" s="9" t="s">
        <v>409</v>
      </c>
      <c r="C121" s="7">
        <v>27.2</v>
      </c>
      <c r="D121" s="7">
        <v>29.659</v>
      </c>
      <c r="E121" s="7">
        <f t="shared" si="1"/>
        <v>109.04044117647058</v>
      </c>
    </row>
    <row r="122" spans="1:5" ht="113.25" customHeight="1">
      <c r="A122" s="8" t="s">
        <v>333</v>
      </c>
      <c r="B122" s="9" t="s">
        <v>408</v>
      </c>
      <c r="C122" s="7">
        <v>0.8</v>
      </c>
      <c r="D122" s="7">
        <v>0.75</v>
      </c>
      <c r="E122" s="7">
        <f t="shared" si="1"/>
        <v>93.75</v>
      </c>
    </row>
    <row r="123" spans="1:5" ht="62.25" customHeight="1">
      <c r="A123" s="8" t="s">
        <v>222</v>
      </c>
      <c r="B123" s="9" t="s">
        <v>223</v>
      </c>
      <c r="C123" s="7">
        <f>C124</f>
        <v>17.3</v>
      </c>
      <c r="D123" s="7">
        <f>D124</f>
        <v>17.3</v>
      </c>
      <c r="E123" s="7">
        <f t="shared" si="1"/>
        <v>100</v>
      </c>
    </row>
    <row r="124" spans="1:5" ht="96" customHeight="1">
      <c r="A124" s="8" t="s">
        <v>224</v>
      </c>
      <c r="B124" s="9" t="s">
        <v>225</v>
      </c>
      <c r="C124" s="7">
        <v>17.3</v>
      </c>
      <c r="D124" s="7">
        <v>17.3</v>
      </c>
      <c r="E124" s="7">
        <f t="shared" si="1"/>
        <v>100</v>
      </c>
    </row>
    <row r="125" spans="1:5" ht="114" customHeight="1">
      <c r="A125" s="8" t="s">
        <v>334</v>
      </c>
      <c r="B125" s="9" t="s">
        <v>337</v>
      </c>
      <c r="C125" s="7">
        <v>0.7</v>
      </c>
      <c r="D125" s="7">
        <v>0.54</v>
      </c>
      <c r="E125" s="7">
        <f t="shared" si="1"/>
        <v>77.14285714285715</v>
      </c>
    </row>
    <row r="126" spans="1:5" ht="128.25" customHeight="1">
      <c r="A126" s="8" t="s">
        <v>335</v>
      </c>
      <c r="B126" s="9" t="s">
        <v>338</v>
      </c>
      <c r="C126" s="7">
        <v>12.5</v>
      </c>
      <c r="D126" s="7">
        <v>12.712</v>
      </c>
      <c r="E126" s="7">
        <f t="shared" si="1"/>
        <v>101.69600000000001</v>
      </c>
    </row>
    <row r="127" spans="1:5" ht="96" customHeight="1">
      <c r="A127" s="8" t="s">
        <v>336</v>
      </c>
      <c r="B127" s="9" t="s">
        <v>339</v>
      </c>
      <c r="C127" s="7">
        <v>4.1</v>
      </c>
      <c r="D127" s="7">
        <v>4</v>
      </c>
      <c r="E127" s="7">
        <f t="shared" si="1"/>
        <v>97.56097560975611</v>
      </c>
    </row>
    <row r="128" spans="1:5" ht="79.5" customHeight="1">
      <c r="A128" s="8" t="s">
        <v>226</v>
      </c>
      <c r="B128" s="9" t="s">
        <v>227</v>
      </c>
      <c r="C128" s="7">
        <f>C129</f>
        <v>1</v>
      </c>
      <c r="D128" s="7">
        <f>D129</f>
        <v>0.8</v>
      </c>
      <c r="E128" s="7">
        <f t="shared" si="1"/>
        <v>80</v>
      </c>
    </row>
    <row r="129" spans="1:5" ht="115.5" customHeight="1">
      <c r="A129" s="8" t="s">
        <v>228</v>
      </c>
      <c r="B129" s="9" t="s">
        <v>229</v>
      </c>
      <c r="C129" s="7">
        <v>1</v>
      </c>
      <c r="D129" s="7">
        <v>0.8</v>
      </c>
      <c r="E129" s="7">
        <f t="shared" si="1"/>
        <v>80</v>
      </c>
    </row>
    <row r="130" spans="1:5" ht="144.75" customHeight="1">
      <c r="A130" s="8" t="s">
        <v>340</v>
      </c>
      <c r="B130" s="9" t="s">
        <v>341</v>
      </c>
      <c r="C130" s="7">
        <v>1</v>
      </c>
      <c r="D130" s="7">
        <v>0.75</v>
      </c>
      <c r="E130" s="7">
        <f t="shared" si="1"/>
        <v>75</v>
      </c>
    </row>
    <row r="131" spans="1:5" ht="125.25" customHeight="1">
      <c r="A131" s="8" t="s">
        <v>372</v>
      </c>
      <c r="B131" s="9" t="s">
        <v>361</v>
      </c>
      <c r="C131" s="7">
        <v>0</v>
      </c>
      <c r="D131" s="7">
        <v>0</v>
      </c>
      <c r="E131" s="7" t="e">
        <f t="shared" si="1"/>
        <v>#DIV/0!</v>
      </c>
    </row>
    <row r="132" spans="1:5" ht="81.75" customHeight="1">
      <c r="A132" s="8" t="s">
        <v>230</v>
      </c>
      <c r="B132" s="9" t="s">
        <v>231</v>
      </c>
      <c r="C132" s="7">
        <f>C135</f>
        <v>0.5</v>
      </c>
      <c r="D132" s="7">
        <f>D135</f>
        <v>0.5</v>
      </c>
      <c r="E132" s="7">
        <f t="shared" si="1"/>
        <v>100</v>
      </c>
    </row>
    <row r="133" spans="1:5" ht="63" hidden="1">
      <c r="A133" s="8" t="s">
        <v>23</v>
      </c>
      <c r="B133" s="9" t="s">
        <v>24</v>
      </c>
      <c r="C133" s="7">
        <v>0</v>
      </c>
      <c r="D133" s="7">
        <v>0</v>
      </c>
      <c r="E133" s="7" t="e">
        <f t="shared" si="1"/>
        <v>#DIV/0!</v>
      </c>
    </row>
    <row r="134" spans="1:5" ht="63" hidden="1">
      <c r="A134" s="8" t="s">
        <v>25</v>
      </c>
      <c r="B134" s="9" t="s">
        <v>26</v>
      </c>
      <c r="C134" s="7">
        <v>0</v>
      </c>
      <c r="D134" s="7">
        <v>0</v>
      </c>
      <c r="E134" s="7" t="e">
        <f t="shared" si="1"/>
        <v>#DIV/0!</v>
      </c>
    </row>
    <row r="135" spans="1:5" ht="141.75">
      <c r="A135" s="8" t="s">
        <v>233</v>
      </c>
      <c r="B135" s="9" t="s">
        <v>232</v>
      </c>
      <c r="C135" s="7">
        <v>0.5</v>
      </c>
      <c r="D135" s="7">
        <v>0.5</v>
      </c>
      <c r="E135" s="7">
        <f t="shared" si="1"/>
        <v>100</v>
      </c>
    </row>
    <row r="136" spans="1:5" ht="159.75" customHeight="1">
      <c r="A136" s="8" t="s">
        <v>343</v>
      </c>
      <c r="B136" s="9" t="s">
        <v>342</v>
      </c>
      <c r="C136" s="7">
        <v>0.4</v>
      </c>
      <c r="D136" s="7">
        <v>0.5</v>
      </c>
      <c r="E136" s="7">
        <f t="shared" si="1"/>
        <v>125</v>
      </c>
    </row>
    <row r="137" spans="1:5" ht="159.75" customHeight="1">
      <c r="A137" s="8" t="s">
        <v>403</v>
      </c>
      <c r="B137" s="9" t="s">
        <v>404</v>
      </c>
      <c r="C137" s="7">
        <v>0.1</v>
      </c>
      <c r="D137" s="7"/>
      <c r="E137" s="7"/>
    </row>
    <row r="138" spans="1:5" ht="81" customHeight="1">
      <c r="A138" s="8" t="s">
        <v>234</v>
      </c>
      <c r="B138" s="9" t="s">
        <v>235</v>
      </c>
      <c r="C138" s="7">
        <f>C139</f>
        <v>11</v>
      </c>
      <c r="D138" s="7">
        <f>D139</f>
        <v>11.6</v>
      </c>
      <c r="E138" s="7">
        <f t="shared" si="1"/>
        <v>105.45454545454544</v>
      </c>
    </row>
    <row r="139" spans="1:5" ht="110.25">
      <c r="A139" s="8" t="s">
        <v>236</v>
      </c>
      <c r="B139" s="9" t="s">
        <v>237</v>
      </c>
      <c r="C139" s="7">
        <v>11</v>
      </c>
      <c r="D139" s="7">
        <v>11.6</v>
      </c>
      <c r="E139" s="7">
        <f t="shared" si="1"/>
        <v>105.45454545454544</v>
      </c>
    </row>
    <row r="140" spans="1:5" ht="174" customHeight="1">
      <c r="A140" s="8" t="s">
        <v>412</v>
      </c>
      <c r="B140" s="9" t="s">
        <v>389</v>
      </c>
      <c r="C140" s="7">
        <v>1</v>
      </c>
      <c r="D140" s="7">
        <v>1</v>
      </c>
      <c r="E140" s="7">
        <f t="shared" si="1"/>
        <v>100</v>
      </c>
    </row>
    <row r="141" spans="1:5" ht="204.75">
      <c r="A141" s="8" t="s">
        <v>344</v>
      </c>
      <c r="B141" s="9" t="s">
        <v>345</v>
      </c>
      <c r="C141" s="7">
        <v>10</v>
      </c>
      <c r="D141" s="7">
        <v>10.551</v>
      </c>
      <c r="E141" s="7">
        <f t="shared" si="1"/>
        <v>105.50999999999999</v>
      </c>
    </row>
    <row r="142" spans="1:5" ht="80.25" customHeight="1">
      <c r="A142" s="8" t="s">
        <v>238</v>
      </c>
      <c r="B142" s="9" t="s">
        <v>240</v>
      </c>
      <c r="C142" s="7">
        <f>C143</f>
        <v>3.5</v>
      </c>
      <c r="D142" s="7">
        <f>D143</f>
        <v>3.5</v>
      </c>
      <c r="E142" s="7">
        <f t="shared" si="1"/>
        <v>100</v>
      </c>
    </row>
    <row r="143" spans="1:5" ht="108" customHeight="1">
      <c r="A143" s="8" t="s">
        <v>239</v>
      </c>
      <c r="B143" s="9" t="s">
        <v>241</v>
      </c>
      <c r="C143" s="7">
        <v>3.5</v>
      </c>
      <c r="D143" s="7">
        <v>3.5</v>
      </c>
      <c r="E143" s="7">
        <f t="shared" si="1"/>
        <v>100</v>
      </c>
    </row>
    <row r="144" spans="1:5" ht="126.75" customHeight="1">
      <c r="A144" s="8" t="s">
        <v>374</v>
      </c>
      <c r="B144" s="9" t="s">
        <v>373</v>
      </c>
      <c r="C144" s="7">
        <v>1</v>
      </c>
      <c r="D144" s="7">
        <v>1</v>
      </c>
      <c r="E144" s="7">
        <f t="shared" si="1"/>
        <v>100</v>
      </c>
    </row>
    <row r="145" spans="1:5" ht="129" customHeight="1">
      <c r="A145" s="8" t="s">
        <v>391</v>
      </c>
      <c r="B145" s="9" t="s">
        <v>390</v>
      </c>
      <c r="C145" s="7">
        <v>2.5</v>
      </c>
      <c r="D145" s="7">
        <v>2.5</v>
      </c>
      <c r="E145" s="7">
        <f t="shared" si="1"/>
        <v>100</v>
      </c>
    </row>
    <row r="146" spans="1:5" ht="96" customHeight="1">
      <c r="A146" s="8" t="s">
        <v>242</v>
      </c>
      <c r="B146" s="9" t="s">
        <v>243</v>
      </c>
      <c r="C146" s="7">
        <f>C147</f>
        <v>50.3</v>
      </c>
      <c r="D146" s="7">
        <f>D147</f>
        <v>64.7</v>
      </c>
      <c r="E146" s="7">
        <f t="shared" si="1"/>
        <v>128.6282306163022</v>
      </c>
    </row>
    <row r="147" spans="1:5" ht="113.25" customHeight="1">
      <c r="A147" s="8" t="s">
        <v>244</v>
      </c>
      <c r="B147" s="9" t="s">
        <v>413</v>
      </c>
      <c r="C147" s="7">
        <v>50.3</v>
      </c>
      <c r="D147" s="7">
        <v>64.7</v>
      </c>
      <c r="E147" s="7">
        <f t="shared" si="1"/>
        <v>128.6282306163022</v>
      </c>
    </row>
    <row r="148" spans="1:5" ht="113.25" customHeight="1">
      <c r="A148" s="8" t="s">
        <v>244</v>
      </c>
      <c r="B148" s="9" t="s">
        <v>392</v>
      </c>
      <c r="C148" s="7">
        <v>5</v>
      </c>
      <c r="D148" s="7">
        <v>5</v>
      </c>
      <c r="E148" s="7">
        <f t="shared" si="1"/>
        <v>100</v>
      </c>
    </row>
    <row r="149" spans="1:5" ht="304.5" customHeight="1">
      <c r="A149" s="8" t="s">
        <v>375</v>
      </c>
      <c r="B149" s="9" t="s">
        <v>362</v>
      </c>
      <c r="C149" s="7">
        <v>1.5</v>
      </c>
      <c r="D149" s="7">
        <v>1.5</v>
      </c>
      <c r="E149" s="7">
        <f t="shared" si="1"/>
        <v>100</v>
      </c>
    </row>
    <row r="150" spans="1:5" ht="143.25" customHeight="1">
      <c r="A150" s="8" t="s">
        <v>346</v>
      </c>
      <c r="B150" s="9" t="s">
        <v>348</v>
      </c>
      <c r="C150" s="7">
        <v>0.7</v>
      </c>
      <c r="D150" s="7">
        <v>0.687</v>
      </c>
      <c r="E150" s="7">
        <f t="shared" si="1"/>
        <v>98.14285714285715</v>
      </c>
    </row>
    <row r="151" spans="1:5" ht="133.5" customHeight="1">
      <c r="A151" s="8" t="s">
        <v>347</v>
      </c>
      <c r="B151" s="9" t="s">
        <v>349</v>
      </c>
      <c r="C151" s="7">
        <v>43.1</v>
      </c>
      <c r="D151" s="7">
        <v>57.491</v>
      </c>
      <c r="E151" s="7">
        <f t="shared" si="1"/>
        <v>133.38979118329465</v>
      </c>
    </row>
    <row r="152" spans="1:5" ht="126">
      <c r="A152" s="8" t="s">
        <v>245</v>
      </c>
      <c r="B152" s="9" t="s">
        <v>247</v>
      </c>
      <c r="C152" s="7">
        <v>7.5</v>
      </c>
      <c r="D152" s="7">
        <v>7.5</v>
      </c>
      <c r="E152" s="7">
        <f t="shared" si="1"/>
        <v>100</v>
      </c>
    </row>
    <row r="153" spans="1:5" ht="157.5">
      <c r="A153" s="8" t="s">
        <v>246</v>
      </c>
      <c r="B153" s="9" t="s">
        <v>395</v>
      </c>
      <c r="C153" s="7">
        <v>7.5</v>
      </c>
      <c r="D153" s="7">
        <v>7.5</v>
      </c>
      <c r="E153" s="7">
        <f t="shared" si="1"/>
        <v>100</v>
      </c>
    </row>
    <row r="154" spans="1:5" ht="126">
      <c r="A154" s="8" t="s">
        <v>248</v>
      </c>
      <c r="B154" s="9" t="s">
        <v>249</v>
      </c>
      <c r="C154" s="7">
        <f>C155</f>
        <v>22.1</v>
      </c>
      <c r="D154" s="7">
        <f>D155</f>
        <v>27.285</v>
      </c>
      <c r="E154" s="7">
        <f t="shared" si="1"/>
        <v>123.46153846153844</v>
      </c>
    </row>
    <row r="155" spans="1:5" ht="63">
      <c r="A155" s="8" t="s">
        <v>251</v>
      </c>
      <c r="B155" s="9" t="s">
        <v>250</v>
      </c>
      <c r="C155" s="7">
        <f>C156</f>
        <v>22.1</v>
      </c>
      <c r="D155" s="7">
        <f>D156</f>
        <v>27.285</v>
      </c>
      <c r="E155" s="7">
        <f t="shared" si="1"/>
        <v>123.46153846153844</v>
      </c>
    </row>
    <row r="156" spans="1:5" ht="94.5">
      <c r="A156" s="8" t="s">
        <v>253</v>
      </c>
      <c r="B156" s="9" t="s">
        <v>252</v>
      </c>
      <c r="C156" s="7">
        <v>22.1</v>
      </c>
      <c r="D156" s="7">
        <v>27.285</v>
      </c>
      <c r="E156" s="7">
        <f>D156/C156*100</f>
        <v>123.46153846153844</v>
      </c>
    </row>
    <row r="157" spans="1:5" ht="31.5">
      <c r="A157" s="8" t="s">
        <v>254</v>
      </c>
      <c r="B157" s="9" t="s">
        <v>255</v>
      </c>
      <c r="C157" s="7">
        <v>223</v>
      </c>
      <c r="D157" s="7">
        <v>223</v>
      </c>
      <c r="E157" s="7">
        <f aca="true" t="shared" si="2" ref="E157:E166">D157/C157*100</f>
        <v>100</v>
      </c>
    </row>
    <row r="158" spans="1:5" ht="78.75">
      <c r="A158" s="8" t="s">
        <v>393</v>
      </c>
      <c r="B158" s="9" t="s">
        <v>394</v>
      </c>
      <c r="C158" s="7">
        <v>223</v>
      </c>
      <c r="D158" s="7">
        <v>223.011</v>
      </c>
      <c r="E158" s="7"/>
    </row>
    <row r="159" spans="1:5" ht="77.25" customHeight="1">
      <c r="A159" s="8" t="s">
        <v>258</v>
      </c>
      <c r="B159" s="9" t="s">
        <v>256</v>
      </c>
      <c r="C159" s="7">
        <v>9.5</v>
      </c>
      <c r="D159" s="7">
        <v>9.6</v>
      </c>
      <c r="E159" s="7">
        <f t="shared" si="2"/>
        <v>101.05263157894737</v>
      </c>
    </row>
    <row r="160" spans="1:5" ht="78.75">
      <c r="A160" s="8" t="s">
        <v>257</v>
      </c>
      <c r="B160" s="9" t="s">
        <v>259</v>
      </c>
      <c r="C160" s="7">
        <v>9.5</v>
      </c>
      <c r="D160" s="7">
        <v>9.6</v>
      </c>
      <c r="E160" s="7">
        <f t="shared" si="2"/>
        <v>101.05263157894737</v>
      </c>
    </row>
    <row r="161" spans="1:5" ht="173.25">
      <c r="A161" s="8" t="s">
        <v>350</v>
      </c>
      <c r="B161" s="9" t="s">
        <v>259</v>
      </c>
      <c r="C161" s="7">
        <v>9.5</v>
      </c>
      <c r="D161" s="7">
        <v>9.6</v>
      </c>
      <c r="E161" s="7">
        <f t="shared" si="2"/>
        <v>101.05263157894737</v>
      </c>
    </row>
    <row r="162" spans="1:5" ht="173.25">
      <c r="A162" s="8" t="s">
        <v>350</v>
      </c>
      <c r="B162" s="9" t="s">
        <v>351</v>
      </c>
      <c r="C162" s="7">
        <v>9.5</v>
      </c>
      <c r="D162" s="7">
        <v>9.56</v>
      </c>
      <c r="E162" s="7">
        <f t="shared" si="2"/>
        <v>100.63157894736842</v>
      </c>
    </row>
    <row r="163" spans="1:5" ht="15.75">
      <c r="A163" s="8" t="s">
        <v>260</v>
      </c>
      <c r="B163" s="9" t="s">
        <v>261</v>
      </c>
      <c r="C163" s="7">
        <f>C164+C165</f>
        <v>6910</v>
      </c>
      <c r="D163" s="7">
        <f>D164+D165</f>
        <v>7318.307000000001</v>
      </c>
      <c r="E163" s="7">
        <f t="shared" si="2"/>
        <v>105.90892908827787</v>
      </c>
    </row>
    <row r="164" spans="1:5" ht="110.25">
      <c r="A164" s="8" t="s">
        <v>262</v>
      </c>
      <c r="B164" s="9" t="s">
        <v>263</v>
      </c>
      <c r="C164" s="7">
        <v>4943.2</v>
      </c>
      <c r="D164" s="7">
        <v>5125.3</v>
      </c>
      <c r="E164" s="7">
        <f t="shared" si="2"/>
        <v>103.68384851917787</v>
      </c>
    </row>
    <row r="165" spans="1:5" ht="31.5">
      <c r="A165" s="8" t="s">
        <v>264</v>
      </c>
      <c r="B165" s="9" t="s">
        <v>265</v>
      </c>
      <c r="C165" s="7">
        <v>1966.8</v>
      </c>
      <c r="D165" s="7">
        <v>2193.007</v>
      </c>
      <c r="E165" s="7">
        <f t="shared" si="2"/>
        <v>111.5012711002644</v>
      </c>
    </row>
    <row r="166" spans="1:5" ht="66.75" customHeight="1">
      <c r="A166" s="8" t="s">
        <v>266</v>
      </c>
      <c r="B166" s="9" t="s">
        <v>267</v>
      </c>
      <c r="C166" s="7">
        <v>1966.8</v>
      </c>
      <c r="D166" s="7">
        <v>2193.007</v>
      </c>
      <c r="E166" s="7">
        <f t="shared" si="2"/>
        <v>111.5012711002644</v>
      </c>
    </row>
    <row r="167" spans="1:5" ht="15.75">
      <c r="A167" s="8" t="s">
        <v>156</v>
      </c>
      <c r="B167" s="9" t="s">
        <v>158</v>
      </c>
      <c r="C167" s="7">
        <f>C168</f>
        <v>0</v>
      </c>
      <c r="D167" s="7">
        <f>D168</f>
        <v>15.495</v>
      </c>
      <c r="E167" s="7" t="e">
        <f t="shared" si="1"/>
        <v>#DIV/0!</v>
      </c>
    </row>
    <row r="168" spans="1:5" ht="15.75">
      <c r="A168" s="8" t="s">
        <v>157</v>
      </c>
      <c r="B168" s="9" t="s">
        <v>159</v>
      </c>
      <c r="C168" s="7">
        <f>C169</f>
        <v>0</v>
      </c>
      <c r="D168" s="7">
        <f>D169</f>
        <v>15.495</v>
      </c>
      <c r="E168" s="7" t="e">
        <f t="shared" si="1"/>
        <v>#DIV/0!</v>
      </c>
    </row>
    <row r="169" spans="1:5" ht="31.5">
      <c r="A169" s="8" t="s">
        <v>160</v>
      </c>
      <c r="B169" s="9" t="s">
        <v>363</v>
      </c>
      <c r="C169" s="7">
        <v>0</v>
      </c>
      <c r="D169" s="7">
        <v>15.495</v>
      </c>
      <c r="E169" s="7" t="e">
        <f t="shared" si="1"/>
        <v>#DIV/0!</v>
      </c>
    </row>
    <row r="170" spans="1:5" ht="15.75">
      <c r="A170" s="8" t="s">
        <v>102</v>
      </c>
      <c r="B170" s="9" t="s">
        <v>103</v>
      </c>
      <c r="C170" s="7">
        <f>C171+C210+C213</f>
        <v>305281.05000000005</v>
      </c>
      <c r="D170" s="7">
        <f>D171+D210+D213</f>
        <v>303189.9160000001</v>
      </c>
      <c r="E170" s="7">
        <f t="shared" si="1"/>
        <v>99.31501349330397</v>
      </c>
    </row>
    <row r="171" spans="1:5" ht="47.25">
      <c r="A171" s="8" t="s">
        <v>104</v>
      </c>
      <c r="B171" s="9" t="s">
        <v>105</v>
      </c>
      <c r="C171" s="7">
        <f>C172+C175+C190+C203</f>
        <v>305231.05000000005</v>
      </c>
      <c r="D171" s="7">
        <f>D172+D175+D190+D203</f>
        <v>303164.59800000006</v>
      </c>
      <c r="E171" s="7">
        <f t="shared" si="1"/>
        <v>99.32298761872359</v>
      </c>
    </row>
    <row r="172" spans="1:6" ht="31.5">
      <c r="A172" s="8" t="s">
        <v>106</v>
      </c>
      <c r="B172" s="9" t="s">
        <v>171</v>
      </c>
      <c r="C172" s="7">
        <f>C173</f>
        <v>76861</v>
      </c>
      <c r="D172" s="7">
        <f>D173</f>
        <v>76861</v>
      </c>
      <c r="E172" s="7">
        <f t="shared" si="1"/>
        <v>100</v>
      </c>
      <c r="F172" s="16"/>
    </row>
    <row r="173" spans="1:5" ht="15.75">
      <c r="A173" s="8" t="s">
        <v>107</v>
      </c>
      <c r="B173" s="9" t="s">
        <v>172</v>
      </c>
      <c r="C173" s="7">
        <f>C174</f>
        <v>76861</v>
      </c>
      <c r="D173" s="7">
        <f>D174</f>
        <v>76861</v>
      </c>
      <c r="E173" s="7">
        <f t="shared" si="1"/>
        <v>100</v>
      </c>
    </row>
    <row r="174" spans="1:5" ht="34.5" customHeight="1">
      <c r="A174" s="8" t="s">
        <v>108</v>
      </c>
      <c r="B174" s="9" t="s">
        <v>173</v>
      </c>
      <c r="C174" s="7">
        <v>76861</v>
      </c>
      <c r="D174" s="7">
        <v>76861</v>
      </c>
      <c r="E174" s="7">
        <f t="shared" si="1"/>
        <v>100</v>
      </c>
    </row>
    <row r="175" spans="1:6" ht="34.5" customHeight="1">
      <c r="A175" s="8" t="s">
        <v>109</v>
      </c>
      <c r="B175" s="9" t="s">
        <v>174</v>
      </c>
      <c r="C175" s="7">
        <f>C176+C178+C182+C184+C186+C188+C180</f>
        <v>113886.6</v>
      </c>
      <c r="D175" s="7">
        <f>D176+D178+D180+D182+D184+D186+D188</f>
        <v>113073.513</v>
      </c>
      <c r="E175" s="7">
        <f t="shared" si="1"/>
        <v>99.28605560267846</v>
      </c>
      <c r="F175" s="18"/>
    </row>
    <row r="176" spans="1:5" ht="94.5">
      <c r="A176" s="8" t="s">
        <v>141</v>
      </c>
      <c r="B176" s="9" t="s">
        <v>176</v>
      </c>
      <c r="C176" s="7">
        <f>C177</f>
        <v>29074</v>
      </c>
      <c r="D176" s="7">
        <f>D177</f>
        <v>29074</v>
      </c>
      <c r="E176" s="7">
        <f t="shared" si="1"/>
        <v>100</v>
      </c>
    </row>
    <row r="177" spans="1:5" ht="96" customHeight="1">
      <c r="A177" s="8" t="s">
        <v>142</v>
      </c>
      <c r="B177" s="9" t="s">
        <v>175</v>
      </c>
      <c r="C177" s="7">
        <v>29074</v>
      </c>
      <c r="D177" s="7">
        <v>29074</v>
      </c>
      <c r="E177" s="7">
        <f t="shared" si="1"/>
        <v>100</v>
      </c>
    </row>
    <row r="178" spans="1:5" ht="81" customHeight="1">
      <c r="A178" s="8" t="s">
        <v>396</v>
      </c>
      <c r="B178" s="9" t="s">
        <v>398</v>
      </c>
      <c r="C178" s="7">
        <f>C179</f>
        <v>246</v>
      </c>
      <c r="D178" s="7">
        <f>D179</f>
        <v>245.973</v>
      </c>
      <c r="E178" s="7">
        <f t="shared" si="1"/>
        <v>99.98902439024391</v>
      </c>
    </row>
    <row r="179" spans="1:5" ht="78" customHeight="1">
      <c r="A179" s="8" t="s">
        <v>397</v>
      </c>
      <c r="B179" s="9" t="s">
        <v>399</v>
      </c>
      <c r="C179" s="7">
        <v>246</v>
      </c>
      <c r="D179" s="7">
        <v>245.973</v>
      </c>
      <c r="E179" s="7">
        <f t="shared" si="1"/>
        <v>99.98902439024391</v>
      </c>
    </row>
    <row r="180" spans="1:5" ht="63.75" customHeight="1">
      <c r="A180" s="8" t="s">
        <v>268</v>
      </c>
      <c r="B180" s="9" t="s">
        <v>271</v>
      </c>
      <c r="C180" s="7">
        <f>C181</f>
        <v>1621</v>
      </c>
      <c r="D180" s="7">
        <f>D181</f>
        <v>1621</v>
      </c>
      <c r="E180" s="7">
        <f t="shared" si="1"/>
        <v>100</v>
      </c>
    </row>
    <row r="181" spans="1:5" ht="77.25" customHeight="1">
      <c r="A181" s="8" t="s">
        <v>269</v>
      </c>
      <c r="B181" s="9" t="s">
        <v>270</v>
      </c>
      <c r="C181" s="7">
        <v>1621</v>
      </c>
      <c r="D181" s="7">
        <v>1621</v>
      </c>
      <c r="E181" s="7">
        <f t="shared" si="1"/>
        <v>100</v>
      </c>
    </row>
    <row r="182" spans="1:5" ht="35.25" customHeight="1">
      <c r="A182" s="8" t="s">
        <v>167</v>
      </c>
      <c r="B182" s="9" t="s">
        <v>177</v>
      </c>
      <c r="C182" s="7">
        <f>C183</f>
        <v>2320.64</v>
      </c>
      <c r="D182" s="7">
        <f>D183</f>
        <v>2320.63</v>
      </c>
      <c r="E182" s="7">
        <f>D182/C182*100</f>
        <v>99.99956908439053</v>
      </c>
    </row>
    <row r="183" spans="1:5" ht="48" customHeight="1">
      <c r="A183" s="8" t="s">
        <v>166</v>
      </c>
      <c r="B183" s="9" t="s">
        <v>178</v>
      </c>
      <c r="C183" s="7">
        <v>2320.64</v>
      </c>
      <c r="D183" s="7">
        <v>2320.63</v>
      </c>
      <c r="E183" s="7">
        <f>D183/C183*100</f>
        <v>99.99956908439053</v>
      </c>
    </row>
    <row r="184" spans="1:5" ht="33" customHeight="1">
      <c r="A184" s="8" t="s">
        <v>364</v>
      </c>
      <c r="B184" s="9" t="s">
        <v>365</v>
      </c>
      <c r="C184" s="7">
        <f>C185</f>
        <v>887.7</v>
      </c>
      <c r="D184" s="7">
        <f>D185</f>
        <v>887.7</v>
      </c>
      <c r="E184" s="7">
        <f>D184/C184*100</f>
        <v>100</v>
      </c>
    </row>
    <row r="185" spans="1:5" ht="35.25" customHeight="1">
      <c r="A185" s="8" t="s">
        <v>366</v>
      </c>
      <c r="B185" s="9" t="s">
        <v>367</v>
      </c>
      <c r="C185" s="7">
        <v>887.7</v>
      </c>
      <c r="D185" s="7">
        <v>887.7</v>
      </c>
      <c r="E185" s="7">
        <f>D185/C185*100</f>
        <v>100</v>
      </c>
    </row>
    <row r="186" spans="1:5" ht="20.25" customHeight="1">
      <c r="A186" s="8" t="s">
        <v>161</v>
      </c>
      <c r="B186" s="9" t="s">
        <v>179</v>
      </c>
      <c r="C186" s="7">
        <f>C187</f>
        <v>5384.3</v>
      </c>
      <c r="D186" s="7">
        <f>D187</f>
        <v>5384.3</v>
      </c>
      <c r="E186" s="7">
        <f t="shared" si="1"/>
        <v>100</v>
      </c>
    </row>
    <row r="187" spans="1:5" ht="32.25" customHeight="1">
      <c r="A187" s="8" t="s">
        <v>162</v>
      </c>
      <c r="B187" s="9" t="s">
        <v>180</v>
      </c>
      <c r="C187" s="7">
        <v>5384.3</v>
      </c>
      <c r="D187" s="7">
        <v>5384.3</v>
      </c>
      <c r="E187" s="7">
        <f t="shared" si="1"/>
        <v>100</v>
      </c>
    </row>
    <row r="188" spans="1:5" ht="15.75">
      <c r="A188" s="8" t="s">
        <v>6</v>
      </c>
      <c r="B188" s="9" t="s">
        <v>181</v>
      </c>
      <c r="C188" s="7">
        <f>C189</f>
        <v>74352.96</v>
      </c>
      <c r="D188" s="7">
        <f>D189</f>
        <v>73539.91</v>
      </c>
      <c r="E188" s="7">
        <f t="shared" si="1"/>
        <v>98.90649948569633</v>
      </c>
    </row>
    <row r="189" spans="1:5" ht="19.5" customHeight="1">
      <c r="A189" s="8" t="s">
        <v>32</v>
      </c>
      <c r="B189" s="9" t="s">
        <v>182</v>
      </c>
      <c r="C189" s="7">
        <v>74352.96</v>
      </c>
      <c r="D189" s="7">
        <v>73539.91</v>
      </c>
      <c r="E189" s="7">
        <f t="shared" si="1"/>
        <v>98.90649948569633</v>
      </c>
    </row>
    <row r="190" spans="1:7" ht="31.5">
      <c r="A190" s="8" t="s">
        <v>33</v>
      </c>
      <c r="B190" s="9" t="s">
        <v>183</v>
      </c>
      <c r="C190" s="7">
        <f>C191+C193+C195+C197+C199+C201</f>
        <v>104739.70000000001</v>
      </c>
      <c r="D190" s="7">
        <f>D191+D193+D195+D197+D199+D201</f>
        <v>103486.38500000001</v>
      </c>
      <c r="E190" s="7">
        <f t="shared" si="1"/>
        <v>98.8034002388779</v>
      </c>
      <c r="F190" s="16"/>
      <c r="G190" s="16"/>
    </row>
    <row r="191" spans="1:7" ht="47.25">
      <c r="A191" s="8" t="s">
        <v>55</v>
      </c>
      <c r="B191" s="9" t="s">
        <v>184</v>
      </c>
      <c r="C191" s="7">
        <f>C192</f>
        <v>13117</v>
      </c>
      <c r="D191" s="7">
        <f>D192</f>
        <v>12494.23</v>
      </c>
      <c r="E191" s="7">
        <f t="shared" si="1"/>
        <v>95.25219181215216</v>
      </c>
      <c r="F191" s="16"/>
      <c r="G191" s="16"/>
    </row>
    <row r="192" spans="1:7" ht="47.25">
      <c r="A192" s="8" t="s">
        <v>56</v>
      </c>
      <c r="B192" s="9" t="s">
        <v>185</v>
      </c>
      <c r="C192" s="7">
        <v>13117</v>
      </c>
      <c r="D192" s="7">
        <v>12494.23</v>
      </c>
      <c r="E192" s="7">
        <f t="shared" si="1"/>
        <v>95.25219181215216</v>
      </c>
      <c r="F192" s="16"/>
      <c r="G192" s="16"/>
    </row>
    <row r="193" spans="1:7" ht="63">
      <c r="A193" s="19" t="s">
        <v>1</v>
      </c>
      <c r="B193" s="9" t="s">
        <v>186</v>
      </c>
      <c r="C193" s="7">
        <f>C194</f>
        <v>6182.9</v>
      </c>
      <c r="D193" s="7">
        <f>D194</f>
        <v>6111.02</v>
      </c>
      <c r="E193" s="7">
        <f t="shared" si="1"/>
        <v>98.83743874233775</v>
      </c>
      <c r="F193" s="16"/>
      <c r="G193" s="16"/>
    </row>
    <row r="194" spans="1:7" ht="63">
      <c r="A194" s="19" t="s">
        <v>2</v>
      </c>
      <c r="B194" s="9" t="s">
        <v>187</v>
      </c>
      <c r="C194" s="7">
        <v>6182.9</v>
      </c>
      <c r="D194" s="7">
        <v>6111.02</v>
      </c>
      <c r="E194" s="7">
        <f t="shared" si="1"/>
        <v>98.83743874233775</v>
      </c>
      <c r="F194" s="16"/>
      <c r="G194" s="16"/>
    </row>
    <row r="195" spans="1:7" ht="94.5">
      <c r="A195" s="19" t="s">
        <v>3</v>
      </c>
      <c r="B195" s="9" t="s">
        <v>188</v>
      </c>
      <c r="C195" s="7">
        <f>C196</f>
        <v>1201.6</v>
      </c>
      <c r="D195" s="7">
        <f>D196</f>
        <v>650.97</v>
      </c>
      <c r="E195" s="7">
        <f t="shared" si="1"/>
        <v>54.17526631158456</v>
      </c>
      <c r="F195" s="16"/>
      <c r="G195" s="16"/>
    </row>
    <row r="196" spans="1:7" ht="94.5">
      <c r="A196" s="19" t="s">
        <v>4</v>
      </c>
      <c r="B196" s="9" t="s">
        <v>189</v>
      </c>
      <c r="C196" s="7">
        <v>1201.6</v>
      </c>
      <c r="D196" s="7">
        <v>650.97</v>
      </c>
      <c r="E196" s="7">
        <f t="shared" si="1"/>
        <v>54.17526631158456</v>
      </c>
      <c r="F196" s="16"/>
      <c r="G196" s="16"/>
    </row>
    <row r="197" spans="1:7" ht="78.75">
      <c r="A197" s="17" t="s">
        <v>144</v>
      </c>
      <c r="B197" s="9" t="s">
        <v>190</v>
      </c>
      <c r="C197" s="7">
        <f>C198</f>
        <v>856.9</v>
      </c>
      <c r="D197" s="7">
        <f>D198</f>
        <v>856.87</v>
      </c>
      <c r="E197" s="7">
        <f t="shared" si="1"/>
        <v>99.99649900805228</v>
      </c>
      <c r="F197" s="16"/>
      <c r="G197" s="16"/>
    </row>
    <row r="198" spans="1:7" ht="78.75">
      <c r="A198" s="17" t="s">
        <v>143</v>
      </c>
      <c r="B198" s="9" t="s">
        <v>191</v>
      </c>
      <c r="C198" s="7">
        <v>856.9</v>
      </c>
      <c r="D198" s="7">
        <v>856.87</v>
      </c>
      <c r="E198" s="7">
        <f t="shared" si="1"/>
        <v>99.99649900805228</v>
      </c>
      <c r="F198" s="16"/>
      <c r="G198" s="16"/>
    </row>
    <row r="199" spans="1:5" ht="63">
      <c r="A199" s="8" t="s">
        <v>163</v>
      </c>
      <c r="B199" s="9" t="s">
        <v>192</v>
      </c>
      <c r="C199" s="7">
        <f>C200</f>
        <v>24.5</v>
      </c>
      <c r="D199" s="7">
        <f>D200</f>
        <v>16.76</v>
      </c>
      <c r="E199" s="7">
        <f t="shared" si="1"/>
        <v>68.40816326530613</v>
      </c>
    </row>
    <row r="200" spans="1:5" ht="63.75" customHeight="1">
      <c r="A200" s="8" t="s">
        <v>164</v>
      </c>
      <c r="B200" s="9" t="s">
        <v>193</v>
      </c>
      <c r="C200" s="7">
        <v>24.5</v>
      </c>
      <c r="D200" s="7">
        <v>16.76</v>
      </c>
      <c r="E200" s="7">
        <f t="shared" si="1"/>
        <v>68.40816326530613</v>
      </c>
    </row>
    <row r="201" spans="1:5" ht="15.75">
      <c r="A201" s="17" t="s">
        <v>146</v>
      </c>
      <c r="B201" s="9" t="s">
        <v>194</v>
      </c>
      <c r="C201" s="7">
        <f>C202</f>
        <v>83356.8</v>
      </c>
      <c r="D201" s="7">
        <f>D202</f>
        <v>83356.535</v>
      </c>
      <c r="E201" s="7">
        <f aca="true" t="shared" si="3" ref="E201:E215">D201/C201*100</f>
        <v>99.99968208952359</v>
      </c>
    </row>
    <row r="202" spans="1:5" ht="15.75">
      <c r="A202" s="17" t="s">
        <v>145</v>
      </c>
      <c r="B202" s="9" t="s">
        <v>195</v>
      </c>
      <c r="C202" s="7">
        <v>83356.8</v>
      </c>
      <c r="D202" s="7">
        <v>83356.535</v>
      </c>
      <c r="E202" s="7">
        <f t="shared" si="3"/>
        <v>99.99968208952359</v>
      </c>
    </row>
    <row r="203" spans="1:5" ht="15.75">
      <c r="A203" s="8" t="s">
        <v>0</v>
      </c>
      <c r="B203" s="9" t="s">
        <v>196</v>
      </c>
      <c r="C203" s="7">
        <f>C204+C206+C208</f>
        <v>9743.75</v>
      </c>
      <c r="D203" s="7">
        <f>D204+D206+D208</f>
        <v>9743.7</v>
      </c>
      <c r="E203" s="7">
        <f t="shared" si="3"/>
        <v>99.99948685054522</v>
      </c>
    </row>
    <row r="204" spans="1:5" ht="63">
      <c r="A204" s="8" t="s">
        <v>168</v>
      </c>
      <c r="B204" s="9" t="s">
        <v>197</v>
      </c>
      <c r="C204" s="7">
        <v>426.4</v>
      </c>
      <c r="D204" s="7">
        <f>D205</f>
        <v>426.4</v>
      </c>
      <c r="E204" s="7">
        <f t="shared" si="3"/>
        <v>100</v>
      </c>
    </row>
    <row r="205" spans="1:5" ht="78.75">
      <c r="A205" s="8" t="s">
        <v>169</v>
      </c>
      <c r="B205" s="9" t="s">
        <v>198</v>
      </c>
      <c r="C205" s="7">
        <v>426.4</v>
      </c>
      <c r="D205" s="7">
        <v>426.4</v>
      </c>
      <c r="E205" s="7">
        <f t="shared" si="3"/>
        <v>100</v>
      </c>
    </row>
    <row r="206" spans="1:5" ht="63">
      <c r="A206" s="8" t="s">
        <v>272</v>
      </c>
      <c r="B206" s="9" t="s">
        <v>275</v>
      </c>
      <c r="C206" s="7">
        <f>C207</f>
        <v>6062.3</v>
      </c>
      <c r="D206" s="7">
        <f>D207</f>
        <v>6062.3</v>
      </c>
      <c r="E206" s="7">
        <f t="shared" si="3"/>
        <v>100</v>
      </c>
    </row>
    <row r="207" spans="1:5" ht="78.75">
      <c r="A207" s="8" t="s">
        <v>273</v>
      </c>
      <c r="B207" s="9" t="s">
        <v>274</v>
      </c>
      <c r="C207" s="7">
        <v>6062.3</v>
      </c>
      <c r="D207" s="7">
        <v>6062.3</v>
      </c>
      <c r="E207" s="7">
        <f t="shared" si="3"/>
        <v>100</v>
      </c>
    </row>
    <row r="208" spans="1:5" ht="31.5">
      <c r="A208" s="15" t="s">
        <v>123</v>
      </c>
      <c r="B208" s="9" t="s">
        <v>199</v>
      </c>
      <c r="C208" s="7">
        <f>C209</f>
        <v>3255.05</v>
      </c>
      <c r="D208" s="7">
        <f>D209</f>
        <v>3255</v>
      </c>
      <c r="E208" s="7">
        <f t="shared" si="3"/>
        <v>99.99846392528532</v>
      </c>
    </row>
    <row r="209" spans="1:5" ht="31.5">
      <c r="A209" s="15" t="s">
        <v>34</v>
      </c>
      <c r="B209" s="9" t="s">
        <v>200</v>
      </c>
      <c r="C209" s="7">
        <v>3255.05</v>
      </c>
      <c r="D209" s="7">
        <v>3255</v>
      </c>
      <c r="E209" s="7">
        <f t="shared" si="3"/>
        <v>99.99846392528532</v>
      </c>
    </row>
    <row r="210" spans="1:5" ht="31.5">
      <c r="A210" s="15" t="s">
        <v>149</v>
      </c>
      <c r="B210" s="9" t="s">
        <v>202</v>
      </c>
      <c r="C210" s="7">
        <f>C211</f>
        <v>50</v>
      </c>
      <c r="D210" s="21">
        <f>D211</f>
        <v>50</v>
      </c>
      <c r="E210" s="7">
        <f t="shared" si="3"/>
        <v>100</v>
      </c>
    </row>
    <row r="211" spans="1:5" ht="33" customHeight="1">
      <c r="A211" s="15" t="s">
        <v>147</v>
      </c>
      <c r="B211" s="9" t="s">
        <v>203</v>
      </c>
      <c r="C211" s="7">
        <f>C212</f>
        <v>50</v>
      </c>
      <c r="D211" s="7">
        <f>D212</f>
        <v>50</v>
      </c>
      <c r="E211" s="7">
        <f t="shared" si="3"/>
        <v>100</v>
      </c>
    </row>
    <row r="212" spans="1:5" ht="48.75" customHeight="1">
      <c r="A212" s="15" t="s">
        <v>170</v>
      </c>
      <c r="B212" s="9" t="s">
        <v>204</v>
      </c>
      <c r="C212" s="7">
        <v>50</v>
      </c>
      <c r="D212" s="7">
        <v>50</v>
      </c>
      <c r="E212" s="7">
        <f t="shared" si="3"/>
        <v>100</v>
      </c>
    </row>
    <row r="213" spans="1:5" ht="63">
      <c r="A213" s="8" t="s">
        <v>148</v>
      </c>
      <c r="B213" s="9" t="s">
        <v>27</v>
      </c>
      <c r="C213" s="7"/>
      <c r="D213" s="21">
        <f>D214</f>
        <v>-24.682</v>
      </c>
      <c r="E213" s="7" t="e">
        <f t="shared" si="3"/>
        <v>#DIV/0!</v>
      </c>
    </row>
    <row r="214" spans="1:5" ht="63">
      <c r="A214" s="8" t="s">
        <v>165</v>
      </c>
      <c r="B214" s="9" t="s">
        <v>201</v>
      </c>
      <c r="C214" s="7"/>
      <c r="D214" s="21">
        <v>-24.682</v>
      </c>
      <c r="E214" s="7" t="e">
        <f t="shared" si="3"/>
        <v>#DIV/0!</v>
      </c>
    </row>
    <row r="215" spans="1:5" ht="63">
      <c r="A215" s="8" t="s">
        <v>115</v>
      </c>
      <c r="B215" s="9" t="s">
        <v>205</v>
      </c>
      <c r="C215" s="7"/>
      <c r="D215" s="7">
        <v>-24.682</v>
      </c>
      <c r="E215" s="7" t="e">
        <f t="shared" si="3"/>
        <v>#DIV/0!</v>
      </c>
    </row>
    <row r="217" spans="1:5" ht="18.75">
      <c r="A217" s="24" t="s">
        <v>35</v>
      </c>
      <c r="B217" s="24"/>
      <c r="C217" s="24"/>
      <c r="D217" s="24"/>
      <c r="E217" s="24"/>
    </row>
  </sheetData>
  <sheetProtection/>
  <mergeCells count="3">
    <mergeCell ref="A5:E5"/>
    <mergeCell ref="A217:E217"/>
    <mergeCell ref="C4:E4"/>
  </mergeCells>
  <printOptions/>
  <pageMargins left="0.87" right="0.17" top="0.32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Мингасов</cp:lastModifiedBy>
  <cp:lastPrinted>2018-11-21T11:30:24Z</cp:lastPrinted>
  <dcterms:created xsi:type="dcterms:W3CDTF">2011-02-16T12:19:27Z</dcterms:created>
  <dcterms:modified xsi:type="dcterms:W3CDTF">2023-04-25T13:42:43Z</dcterms:modified>
  <cp:category/>
  <cp:version/>
  <cp:contentType/>
  <cp:contentStatus/>
</cp:coreProperties>
</file>